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codeName="ThisWorkbook"/>
  <mc:AlternateContent xmlns:mc="http://schemas.openxmlformats.org/markup-compatibility/2006">
    <mc:Choice Requires="x15">
      <x15ac:absPath xmlns:x15ac="http://schemas.microsoft.com/office/spreadsheetml/2010/11/ac" url="/Users/joshzipperman/Dropbox/BRC Palm Springs Main Folder/DCE CVAG/DCE Website/"/>
    </mc:Choice>
  </mc:AlternateContent>
  <xr:revisionPtr revIDLastSave="0" documentId="8_{3025BDF1-0553-9845-AD90-34DAC00127AA}" xr6:coauthVersionLast="45" xr6:coauthVersionMax="45" xr10:uidLastSave="{00000000-0000-0000-0000-000000000000}"/>
  <bookViews>
    <workbookView xWindow="0" yWindow="460" windowWidth="28800" windowHeight="16680" tabRatio="714" activeTab="1" xr2:uid="{00000000-000D-0000-FFFF-FFFF00000000}"/>
  </bookViews>
  <sheets>
    <sheet name="index" sheetId="2" state="hidden" r:id="rId1"/>
    <sheet name="Instructions" sheetId="5" r:id="rId2"/>
    <sheet name="1.Participant Information" sheetId="8" r:id="rId3"/>
    <sheet name="2.Facility Information" sheetId="10" r:id="rId4"/>
    <sheet name="3a.Offer Terms - Pnode" sheetId="12" r:id="rId5"/>
    <sheet name="3b.Offer Terms - CAISO Hub" sheetId="14" r:id="rId6"/>
    <sheet name="4.Estimated Future Generation" sheetId="13" r:id="rId7"/>
    <sheet name="5.Historical Generation" sheetId="4" r:id="rId8"/>
    <sheet name="Notes" sheetId="11" r:id="rId9"/>
  </sheets>
  <externalReferences>
    <externalReference r:id="rId10"/>
  </externalReferences>
  <definedNames>
    <definedName name="errlist">index!$F$5:$F$11</definedName>
    <definedName name="ERRlistyear">index!$N$5:$N$10</definedName>
    <definedName name="fac_statuslist" localSheetId="4">[1]index!$D$10:$D$12</definedName>
    <definedName name="fac_statuslist" localSheetId="5">[1]index!$D$10:$D$12</definedName>
    <definedName name="fac_statuslist">index!$D$5:$D$7</definedName>
    <definedName name="genfacilitydeliverability">index!$P$5:$P$8</definedName>
    <definedName name="interconnectstatus">index!$S$5:$S$12</definedName>
    <definedName name="_xlnm.Print_Area" localSheetId="2">'1.Participant Information'!$A$1:$N$34</definedName>
    <definedName name="_xlnm.Print_Area" localSheetId="3">'2.Facility Information'!$B$1:$P$62</definedName>
    <definedName name="_xlnm.Print_Area" localSheetId="4">'3a.Offer Terms - Pnode'!$B$3:$V$35</definedName>
    <definedName name="_xlnm.Print_Area" localSheetId="5">'3b.Offer Terms - CAISO Hub'!$B$3:$V$35</definedName>
    <definedName name="_xlnm.Print_Area" localSheetId="7">'5.Historical Generation'!$B$2:$AD$366</definedName>
    <definedName name="_xlnm.Print_Area" localSheetId="1">Instructions!$B$1:$U$47</definedName>
    <definedName name="Reglist">index!$Z$5:$Z$9</definedName>
    <definedName name="securitylist">index!$H$5:$H$7</definedName>
    <definedName name="sitecontrol">index!$J$5:$J$11</definedName>
    <definedName name="startdate" localSheetId="4">'3a.Offer Terms - Pnode'!$D$15</definedName>
    <definedName name="startdate" localSheetId="5">'3b.Offer Terms - CAISO Hub'!$D$15</definedName>
    <definedName name="statelist">index!$B$5:$B$64</definedName>
    <definedName name="storagefacilitydeliverability">index!#REF!</definedName>
    <definedName name="storagetech">index!#REF!</definedName>
    <definedName name="Storcouple">index!$AB$5:$AB$8</definedName>
    <definedName name="Terms">index!#REF!</definedName>
    <definedName name="YN">index!$U$5:$U$7</definedName>
  </definedNames>
  <calcPr calcId="191029" concurrentCalc="0"/>
  <fileRecoveryPr autoRecover="0"/>
  <webPublishObjects count="1">
    <webPublishObject id="27060" divId="2007rpsrfo_attachd_offerform_042307_27060" destinationFile="C:\Documents and Settings\act6\Desktop\2007rpsrfo_attachd_offerform_042307.htm"/>
  </webPublishObject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 i="4" l="1"/>
  <c r="S5" i="13"/>
  <c r="J5" i="4"/>
  <c r="J5" i="13"/>
  <c r="E5" i="14"/>
  <c r="E5" i="12"/>
  <c r="V4" i="14"/>
  <c r="V4" i="12"/>
  <c r="P14" i="14"/>
  <c r="L14" i="14"/>
  <c r="P14" i="12"/>
  <c r="L14" i="12"/>
  <c r="L34" i="14"/>
  <c r="R33" i="14"/>
  <c r="L33" i="14"/>
  <c r="R32" i="14"/>
  <c r="L32" i="14"/>
  <c r="R31" i="14"/>
  <c r="L31" i="14"/>
  <c r="R30" i="14"/>
  <c r="L30" i="14"/>
  <c r="R29" i="14"/>
  <c r="L29" i="14"/>
  <c r="R28" i="14"/>
  <c r="L28" i="14"/>
  <c r="R27" i="14"/>
  <c r="L27" i="14"/>
  <c r="R26" i="14"/>
  <c r="L26" i="14"/>
  <c r="R25" i="14"/>
  <c r="L25" i="14"/>
  <c r="R24" i="14"/>
  <c r="L24" i="14"/>
  <c r="R23" i="14"/>
  <c r="L23" i="14"/>
  <c r="R22" i="14"/>
  <c r="L22" i="14"/>
  <c r="R21" i="14"/>
  <c r="L21" i="14"/>
  <c r="R20" i="14"/>
  <c r="L20" i="14"/>
  <c r="R19" i="14"/>
  <c r="L19" i="14"/>
  <c r="R18" i="14"/>
  <c r="L18" i="14"/>
  <c r="R17" i="14"/>
  <c r="P17" i="14"/>
  <c r="P18" i="14"/>
  <c r="P19" i="14"/>
  <c r="P20" i="14"/>
  <c r="P21" i="14"/>
  <c r="P22" i="14"/>
  <c r="P23" i="14"/>
  <c r="P24" i="14"/>
  <c r="P25" i="14"/>
  <c r="P26" i="14"/>
  <c r="P27" i="14"/>
  <c r="P28" i="14"/>
  <c r="P29" i="14"/>
  <c r="P30" i="14"/>
  <c r="P31" i="14"/>
  <c r="P32" i="14"/>
  <c r="P33" i="14"/>
  <c r="P34" i="14"/>
  <c r="L17" i="14"/>
  <c r="R16" i="14"/>
  <c r="P16" i="14"/>
  <c r="L16" i="14"/>
  <c r="L36" i="14"/>
  <c r="D16" i="14"/>
  <c r="H16" i="14"/>
  <c r="D17" i="14"/>
  <c r="H17" i="14"/>
  <c r="D18" i="14"/>
  <c r="H18" i="14"/>
  <c r="D19" i="14"/>
  <c r="H19" i="14"/>
  <c r="D20" i="14"/>
  <c r="H20" i="14"/>
  <c r="D21" i="14"/>
  <c r="H21" i="14"/>
  <c r="D22" i="14"/>
  <c r="H22" i="14"/>
  <c r="D23" i="14"/>
  <c r="H23" i="14"/>
  <c r="D24" i="14"/>
  <c r="H24" i="14"/>
  <c r="D25" i="14"/>
  <c r="H25" i="14"/>
  <c r="D26" i="14"/>
  <c r="H26" i="14"/>
  <c r="D27" i="14"/>
  <c r="H27" i="14"/>
  <c r="D28" i="14"/>
  <c r="H28" i="14"/>
  <c r="D29" i="14"/>
  <c r="H29" i="14"/>
  <c r="D30" i="14"/>
  <c r="H30" i="14"/>
  <c r="D31" i="14"/>
  <c r="H31" i="14"/>
  <c r="D32" i="14"/>
  <c r="H32" i="14"/>
  <c r="D33" i="14"/>
  <c r="H33" i="14"/>
  <c r="D34" i="14"/>
  <c r="H34" i="14"/>
  <c r="H15" i="14"/>
  <c r="M5" i="14"/>
  <c r="M5" i="12"/>
  <c r="P36" i="14"/>
  <c r="L16" i="12"/>
  <c r="L17" i="12"/>
  <c r="L18" i="12"/>
  <c r="L19" i="12"/>
  <c r="L20" i="12"/>
  <c r="L21" i="12"/>
  <c r="L22" i="12"/>
  <c r="L23" i="12"/>
  <c r="L24" i="12"/>
  <c r="L25" i="12"/>
  <c r="L26" i="12"/>
  <c r="L27" i="12"/>
  <c r="L28" i="12"/>
  <c r="L29" i="12"/>
  <c r="L30" i="12"/>
  <c r="L31" i="12"/>
  <c r="L32" i="12"/>
  <c r="L33" i="12"/>
  <c r="L34" i="12"/>
  <c r="P16" i="12"/>
  <c r="R17" i="12"/>
  <c r="R18" i="12"/>
  <c r="R19" i="12"/>
  <c r="R20" i="12"/>
  <c r="R21" i="12"/>
  <c r="R22" i="12"/>
  <c r="R23" i="12"/>
  <c r="R24" i="12"/>
  <c r="R25" i="12"/>
  <c r="R26" i="12"/>
  <c r="R27" i="12"/>
  <c r="R28" i="12"/>
  <c r="R29" i="12"/>
  <c r="R30" i="12"/>
  <c r="R31" i="12"/>
  <c r="R32" i="12"/>
  <c r="R33" i="12"/>
  <c r="R16" i="12"/>
  <c r="G14" i="10"/>
  <c r="AE14" i="4"/>
  <c r="AD14" i="4"/>
  <c r="AC14" i="4"/>
  <c r="E27" i="4"/>
  <c r="E44" i="4"/>
  <c r="D25" i="13"/>
  <c r="D42" i="13"/>
  <c r="D59" i="13"/>
  <c r="D76" i="13"/>
  <c r="D93" i="13"/>
  <c r="D110" i="13"/>
  <c r="D127" i="13"/>
  <c r="D144" i="13"/>
  <c r="D161" i="13"/>
  <c r="D178" i="13"/>
  <c r="D195" i="13"/>
  <c r="D212" i="13"/>
  <c r="D229" i="13"/>
  <c r="D246" i="13"/>
  <c r="D263" i="13"/>
  <c r="D280" i="13"/>
  <c r="D297" i="13"/>
  <c r="D314" i="13"/>
  <c r="D331" i="13"/>
  <c r="D348" i="13"/>
  <c r="E8" i="13"/>
  <c r="AE17" i="13"/>
  <c r="AD17" i="13"/>
  <c r="AC17" i="13"/>
  <c r="H15" i="12"/>
  <c r="D16" i="12"/>
  <c r="H16" i="12"/>
  <c r="D17" i="12"/>
  <c r="H17" i="12"/>
  <c r="D18" i="12"/>
  <c r="H18" i="12"/>
  <c r="D19" i="12"/>
  <c r="H19" i="12"/>
  <c r="D20" i="12"/>
  <c r="H20" i="12"/>
  <c r="D21" i="12"/>
  <c r="H21" i="12"/>
  <c r="D22" i="12"/>
  <c r="H22" i="12"/>
  <c r="D23" i="12"/>
  <c r="H23" i="12"/>
  <c r="D24" i="12"/>
  <c r="H24" i="12"/>
  <c r="D25" i="12"/>
  <c r="H25" i="12"/>
  <c r="D26" i="12"/>
  <c r="H26" i="12"/>
  <c r="D27" i="12"/>
  <c r="H27" i="12"/>
  <c r="D28" i="12"/>
  <c r="H28" i="12"/>
  <c r="D29" i="12"/>
  <c r="H29" i="12"/>
  <c r="D30" i="12"/>
  <c r="H30" i="12"/>
  <c r="D31" i="12"/>
  <c r="H31" i="12"/>
  <c r="D32" i="12"/>
  <c r="H32" i="12"/>
  <c r="D33" i="12"/>
  <c r="H33" i="12"/>
  <c r="D34" i="12"/>
  <c r="H34" i="12"/>
  <c r="F61" i="10"/>
  <c r="AE22" i="4"/>
  <c r="AD22" i="4"/>
  <c r="AC22" i="4"/>
  <c r="AE16" i="4"/>
  <c r="AD16" i="4"/>
  <c r="AC16" i="4"/>
  <c r="AE24" i="4"/>
  <c r="AD24" i="4"/>
  <c r="AC24" i="4"/>
  <c r="AE17" i="4"/>
  <c r="AD17" i="4"/>
  <c r="AC17" i="4"/>
  <c r="AE15" i="4"/>
  <c r="AD15" i="4"/>
  <c r="AE23" i="4"/>
  <c r="AD23" i="4"/>
  <c r="AC23" i="4"/>
  <c r="AE19" i="4"/>
  <c r="AD19" i="4"/>
  <c r="AC19" i="4"/>
  <c r="AE20" i="4"/>
  <c r="AD20" i="4"/>
  <c r="AC20" i="4"/>
  <c r="AE18" i="4"/>
  <c r="AD18" i="4"/>
  <c r="AC18" i="4"/>
  <c r="AE21" i="4"/>
  <c r="AD21" i="4"/>
  <c r="AC21" i="4"/>
  <c r="AE13" i="4"/>
  <c r="AD13" i="4"/>
  <c r="AE38" i="4"/>
  <c r="AD38" i="4"/>
  <c r="AC38" i="4"/>
  <c r="AE40" i="4"/>
  <c r="AD40" i="4"/>
  <c r="AC40" i="4"/>
  <c r="AE41" i="4"/>
  <c r="AD41" i="4"/>
  <c r="AC41" i="4"/>
  <c r="AE31" i="4"/>
  <c r="AD31" i="4"/>
  <c r="AC31" i="4"/>
  <c r="AE39" i="4"/>
  <c r="AD39" i="4"/>
  <c r="AC39" i="4"/>
  <c r="AE32" i="4"/>
  <c r="AD32" i="4"/>
  <c r="AE33" i="4"/>
  <c r="AD33" i="4"/>
  <c r="AC33" i="4"/>
  <c r="AE35" i="4"/>
  <c r="AD35" i="4"/>
  <c r="AC35" i="4"/>
  <c r="AE36" i="4"/>
  <c r="AD36" i="4"/>
  <c r="AC36" i="4"/>
  <c r="AE34" i="4"/>
  <c r="AD34" i="4"/>
  <c r="AC34" i="4"/>
  <c r="AE37" i="4"/>
  <c r="AD37" i="4"/>
  <c r="AC37" i="4"/>
  <c r="AE30" i="4"/>
  <c r="AD30" i="4"/>
  <c r="AE49" i="4"/>
  <c r="AD49" i="4"/>
  <c r="AC49" i="4"/>
  <c r="AE56" i="4"/>
  <c r="AD56" i="4"/>
  <c r="AC56" i="4"/>
  <c r="AE52" i="4"/>
  <c r="AD52" i="4"/>
  <c r="AC52" i="4"/>
  <c r="AE51" i="4"/>
  <c r="AD51" i="4"/>
  <c r="AC51" i="4"/>
  <c r="M42" i="4"/>
  <c r="S42" i="4"/>
  <c r="Y25" i="4"/>
  <c r="I25" i="4"/>
  <c r="F42" i="4"/>
  <c r="AE21" i="13"/>
  <c r="AD21" i="13"/>
  <c r="AC21" i="13"/>
  <c r="AE18" i="13"/>
  <c r="AD18" i="13"/>
  <c r="AC18" i="13"/>
  <c r="AE12" i="13"/>
  <c r="AD12" i="13"/>
  <c r="AC12" i="13"/>
  <c r="AE15" i="13"/>
  <c r="AD15" i="13"/>
  <c r="AC15" i="13"/>
  <c r="E25" i="13"/>
  <c r="AE11" i="13"/>
  <c r="AD11" i="13"/>
  <c r="AC11" i="13"/>
  <c r="AE22" i="13"/>
  <c r="AD22" i="13"/>
  <c r="AC22" i="13"/>
  <c r="AE16" i="13"/>
  <c r="AD16" i="13"/>
  <c r="AC16" i="13"/>
  <c r="AE20" i="13"/>
  <c r="AD20" i="13"/>
  <c r="AC20" i="13"/>
  <c r="AE14" i="13"/>
  <c r="AD14" i="13"/>
  <c r="AC14" i="13"/>
  <c r="AE13" i="13"/>
  <c r="AD13" i="13"/>
  <c r="AC13" i="13"/>
  <c r="AE19" i="13"/>
  <c r="AD19" i="13"/>
  <c r="AC19" i="13"/>
  <c r="L36" i="12"/>
  <c r="P17" i="12"/>
  <c r="P18" i="12"/>
  <c r="P19" i="12"/>
  <c r="P20" i="12"/>
  <c r="P21" i="12"/>
  <c r="P22" i="12"/>
  <c r="P23" i="12"/>
  <c r="P24" i="12"/>
  <c r="P25" i="12"/>
  <c r="P26" i="12"/>
  <c r="P27" i="12"/>
  <c r="P28" i="12"/>
  <c r="P29" i="12"/>
  <c r="P30" i="12"/>
  <c r="P31" i="12"/>
  <c r="P32" i="12"/>
  <c r="P33" i="12"/>
  <c r="P34" i="12"/>
  <c r="X25" i="4"/>
  <c r="P25" i="4"/>
  <c r="H25" i="4"/>
  <c r="W25" i="4"/>
  <c r="O25" i="4"/>
  <c r="G25" i="4"/>
  <c r="AC15" i="4"/>
  <c r="X42" i="4"/>
  <c r="Q25" i="4"/>
  <c r="R42" i="4"/>
  <c r="AC32" i="4"/>
  <c r="K42" i="4"/>
  <c r="P42" i="4"/>
  <c r="U42" i="4"/>
  <c r="Z42" i="4"/>
  <c r="H42" i="4"/>
  <c r="V25" i="4"/>
  <c r="AE58" i="4"/>
  <c r="AD58" i="4"/>
  <c r="AC58" i="4"/>
  <c r="AE54" i="4"/>
  <c r="AD54" i="4"/>
  <c r="AC54" i="4"/>
  <c r="AE57" i="4"/>
  <c r="AD57" i="4"/>
  <c r="AC57" i="4"/>
  <c r="AE55" i="4"/>
  <c r="AD55" i="4"/>
  <c r="AC55" i="4"/>
  <c r="E61" i="4"/>
  <c r="AE53" i="4"/>
  <c r="AD53" i="4"/>
  <c r="AC53" i="4"/>
  <c r="AE48" i="4"/>
  <c r="AD48" i="4"/>
  <c r="AC48" i="4"/>
  <c r="AE50" i="4"/>
  <c r="AD50" i="4"/>
  <c r="AC50" i="4"/>
  <c r="AE47" i="4"/>
  <c r="AD47" i="4"/>
  <c r="N42" i="4"/>
  <c r="I42" i="4"/>
  <c r="AA42" i="4"/>
  <c r="J25" i="4"/>
  <c r="R25" i="4"/>
  <c r="Z25" i="4"/>
  <c r="AE29" i="13"/>
  <c r="AD29" i="13"/>
  <c r="V42" i="4"/>
  <c r="Q42" i="4"/>
  <c r="L42" i="4"/>
  <c r="K25" i="4"/>
  <c r="S25" i="4"/>
  <c r="AA25" i="4"/>
  <c r="G42" i="4"/>
  <c r="Y42" i="4"/>
  <c r="T42" i="4"/>
  <c r="AC13" i="4"/>
  <c r="AC25" i="4"/>
  <c r="L25" i="4"/>
  <c r="T25" i="4"/>
  <c r="AB25" i="4"/>
  <c r="AE32" i="13"/>
  <c r="AD32" i="13"/>
  <c r="AC32" i="13"/>
  <c r="AE36" i="13"/>
  <c r="AD36" i="13"/>
  <c r="AC36" i="13"/>
  <c r="AC30" i="4"/>
  <c r="AC42" i="4"/>
  <c r="O42" i="4"/>
  <c r="J42" i="4"/>
  <c r="AB42" i="4"/>
  <c r="E25" i="4"/>
  <c r="M25" i="4"/>
  <c r="U25" i="4"/>
  <c r="E42" i="4"/>
  <c r="W42" i="4"/>
  <c r="F25" i="4"/>
  <c r="N25" i="4"/>
  <c r="S23" i="13"/>
  <c r="T23" i="13"/>
  <c r="I23" i="13"/>
  <c r="Q23" i="13"/>
  <c r="X23" i="13"/>
  <c r="R23" i="13"/>
  <c r="M23" i="13"/>
  <c r="Y23" i="13"/>
  <c r="AE37" i="13"/>
  <c r="AD37" i="13"/>
  <c r="AC37" i="13"/>
  <c r="AE35" i="13"/>
  <c r="AD35" i="13"/>
  <c r="AC35" i="13"/>
  <c r="AE39" i="13"/>
  <c r="AD39" i="13"/>
  <c r="AC39" i="13"/>
  <c r="AE34" i="13"/>
  <c r="AD34" i="13"/>
  <c r="AC34" i="13"/>
  <c r="AE28" i="13"/>
  <c r="AD28" i="13"/>
  <c r="AE31" i="13"/>
  <c r="AD31" i="13"/>
  <c r="AC31" i="13"/>
  <c r="AE38" i="13"/>
  <c r="AD38" i="13"/>
  <c r="AC38" i="13"/>
  <c r="E42" i="13"/>
  <c r="AE30" i="13"/>
  <c r="AD30" i="13"/>
  <c r="AC30" i="13"/>
  <c r="AE33" i="13"/>
  <c r="AD33" i="13"/>
  <c r="AC33" i="13"/>
  <c r="J23" i="13"/>
  <c r="G23" i="13"/>
  <c r="AC23" i="13"/>
  <c r="AA23" i="13"/>
  <c r="O23" i="13"/>
  <c r="U23" i="13"/>
  <c r="P23" i="13"/>
  <c r="Z23" i="13"/>
  <c r="N23" i="13"/>
  <c r="L23" i="13"/>
  <c r="AB23" i="13"/>
  <c r="K23" i="13"/>
  <c r="E23" i="13"/>
  <c r="W23" i="13"/>
  <c r="F23" i="13"/>
  <c r="V23" i="13"/>
  <c r="H23" i="13"/>
  <c r="P36" i="12"/>
  <c r="AE71" i="4"/>
  <c r="AD71" i="4"/>
  <c r="AC71" i="4"/>
  <c r="AE67" i="4"/>
  <c r="AD67" i="4"/>
  <c r="AC67" i="4"/>
  <c r="AE69" i="4"/>
  <c r="AD69" i="4"/>
  <c r="AC69" i="4"/>
  <c r="E78" i="4"/>
  <c r="AE70" i="4"/>
  <c r="AD70" i="4"/>
  <c r="AC70" i="4"/>
  <c r="AE72" i="4"/>
  <c r="AD72" i="4"/>
  <c r="AC72" i="4"/>
  <c r="AE75" i="4"/>
  <c r="AD75" i="4"/>
  <c r="AC75" i="4"/>
  <c r="AE74" i="4"/>
  <c r="AD74" i="4"/>
  <c r="AC74" i="4"/>
  <c r="AE73" i="4"/>
  <c r="AD73" i="4"/>
  <c r="AC73" i="4"/>
  <c r="AE64" i="4"/>
  <c r="AD64" i="4"/>
  <c r="AE66" i="4"/>
  <c r="AD66" i="4"/>
  <c r="AC66" i="4"/>
  <c r="AE65" i="4"/>
  <c r="AD65" i="4"/>
  <c r="AC65" i="4"/>
  <c r="AE68" i="4"/>
  <c r="AD68" i="4"/>
  <c r="AC68" i="4"/>
  <c r="AC26" i="4"/>
  <c r="AC43" i="4"/>
  <c r="AC29" i="13"/>
  <c r="AA59" i="4"/>
  <c r="I59" i="4"/>
  <c r="N59" i="4"/>
  <c r="S59" i="4"/>
  <c r="X59" i="4"/>
  <c r="F59" i="4"/>
  <c r="K59" i="4"/>
  <c r="P59" i="4"/>
  <c r="U59" i="4"/>
  <c r="Z59" i="4"/>
  <c r="H59" i="4"/>
  <c r="M59" i="4"/>
  <c r="R59" i="4"/>
  <c r="W59" i="4"/>
  <c r="E59" i="4"/>
  <c r="Y59" i="4"/>
  <c r="Q59" i="4"/>
  <c r="O59" i="4"/>
  <c r="G59" i="4"/>
  <c r="AB59" i="4"/>
  <c r="V59" i="4"/>
  <c r="T59" i="4"/>
  <c r="AC47" i="4"/>
  <c r="AC59" i="4"/>
  <c r="L59" i="4"/>
  <c r="J59" i="4"/>
  <c r="P40" i="13"/>
  <c r="AC60" i="4"/>
  <c r="I40" i="13"/>
  <c r="AC24" i="13"/>
  <c r="K40" i="13"/>
  <c r="Y40" i="13"/>
  <c r="S40" i="13"/>
  <c r="AA40" i="13"/>
  <c r="V40" i="13"/>
  <c r="X40" i="13"/>
  <c r="U40" i="13"/>
  <c r="Q40" i="13"/>
  <c r="E59" i="13"/>
  <c r="AE46" i="13"/>
  <c r="AD46" i="13"/>
  <c r="AC46" i="13"/>
  <c r="AE56" i="13"/>
  <c r="AD56" i="13"/>
  <c r="AC56" i="13"/>
  <c r="AE47" i="13"/>
  <c r="AD47" i="13"/>
  <c r="AC47" i="13"/>
  <c r="AE53" i="13"/>
  <c r="AD53" i="13"/>
  <c r="AC53" i="13"/>
  <c r="AE51" i="13"/>
  <c r="AD51" i="13"/>
  <c r="AC51" i="13"/>
  <c r="AE52" i="13"/>
  <c r="AD52" i="13"/>
  <c r="AC52" i="13"/>
  <c r="AE54" i="13"/>
  <c r="AD54" i="13"/>
  <c r="AC54" i="13"/>
  <c r="AE55" i="13"/>
  <c r="AD55" i="13"/>
  <c r="AC55" i="13"/>
  <c r="AE45" i="13"/>
  <c r="AD45" i="13"/>
  <c r="AE49" i="13"/>
  <c r="AD49" i="13"/>
  <c r="AC49" i="13"/>
  <c r="AE48" i="13"/>
  <c r="AD48" i="13"/>
  <c r="AC48" i="13"/>
  <c r="AE50" i="13"/>
  <c r="AD50" i="13"/>
  <c r="AC50" i="13"/>
  <c r="H40" i="13"/>
  <c r="T40" i="13"/>
  <c r="O40" i="13"/>
  <c r="G40" i="13"/>
  <c r="Z40" i="13"/>
  <c r="J40" i="13"/>
  <c r="E40" i="13"/>
  <c r="N40" i="13"/>
  <c r="L40" i="13"/>
  <c r="R40" i="13"/>
  <c r="AC28" i="13"/>
  <c r="AC40" i="13"/>
  <c r="W40" i="13"/>
  <c r="AB40" i="13"/>
  <c r="F40" i="13"/>
  <c r="M40" i="13"/>
  <c r="E95" i="4"/>
  <c r="AE88" i="4"/>
  <c r="AD88" i="4"/>
  <c r="AC88" i="4"/>
  <c r="AE81" i="4"/>
  <c r="AD81" i="4"/>
  <c r="AE92" i="4"/>
  <c r="AD92" i="4"/>
  <c r="AC92" i="4"/>
  <c r="AE89" i="4"/>
  <c r="AD89" i="4"/>
  <c r="AC89" i="4"/>
  <c r="AE83" i="4"/>
  <c r="AD83" i="4"/>
  <c r="AC83" i="4"/>
  <c r="AE87" i="4"/>
  <c r="AD87" i="4"/>
  <c r="AC87" i="4"/>
  <c r="AE90" i="4"/>
  <c r="AD90" i="4"/>
  <c r="AC90" i="4"/>
  <c r="AE86" i="4"/>
  <c r="AD86" i="4"/>
  <c r="AC86" i="4"/>
  <c r="AE84" i="4"/>
  <c r="AD84" i="4"/>
  <c r="AC84" i="4"/>
  <c r="AE91" i="4"/>
  <c r="AD91" i="4"/>
  <c r="AC91" i="4"/>
  <c r="AE85" i="4"/>
  <c r="AD85" i="4"/>
  <c r="AC85" i="4"/>
  <c r="AE82" i="4"/>
  <c r="AD82" i="4"/>
  <c r="AC82" i="4"/>
  <c r="S76" i="4"/>
  <c r="X76" i="4"/>
  <c r="F76" i="4"/>
  <c r="E76" i="4"/>
  <c r="K76" i="4"/>
  <c r="P76" i="4"/>
  <c r="AC64" i="4"/>
  <c r="AC76" i="4"/>
  <c r="U76" i="4"/>
  <c r="Z76" i="4"/>
  <c r="H76" i="4"/>
  <c r="M76" i="4"/>
  <c r="R76" i="4"/>
  <c r="W76" i="4"/>
  <c r="AB76" i="4"/>
  <c r="J76" i="4"/>
  <c r="O76" i="4"/>
  <c r="T76" i="4"/>
  <c r="Y76" i="4"/>
  <c r="G76" i="4"/>
  <c r="L76" i="4"/>
  <c r="Q76" i="4"/>
  <c r="V76" i="4"/>
  <c r="AA76" i="4"/>
  <c r="I76" i="4"/>
  <c r="N76" i="4"/>
  <c r="AC41" i="13"/>
  <c r="AE64" i="13"/>
  <c r="AD64" i="13"/>
  <c r="AC64" i="13"/>
  <c r="E76" i="13"/>
  <c r="AE72" i="13"/>
  <c r="AD72" i="13"/>
  <c r="AC72" i="13"/>
  <c r="AE67" i="13"/>
  <c r="AD67" i="13"/>
  <c r="AC67" i="13"/>
  <c r="AE73" i="13"/>
  <c r="AD73" i="13"/>
  <c r="AC73" i="13"/>
  <c r="AE63" i="13"/>
  <c r="AD63" i="13"/>
  <c r="AC63" i="13"/>
  <c r="AE71" i="13"/>
  <c r="AD71" i="13"/>
  <c r="AC71" i="13"/>
  <c r="AE70" i="13"/>
  <c r="AD70" i="13"/>
  <c r="AC70" i="13"/>
  <c r="AE62" i="13"/>
  <c r="AD62" i="13"/>
  <c r="AE66" i="13"/>
  <c r="AD66" i="13"/>
  <c r="AC66" i="13"/>
  <c r="AE69" i="13"/>
  <c r="AD69" i="13"/>
  <c r="AC69" i="13"/>
  <c r="AE68" i="13"/>
  <c r="AD68" i="13"/>
  <c r="AC68" i="13"/>
  <c r="AE65" i="13"/>
  <c r="AD65" i="13"/>
  <c r="AC65" i="13"/>
  <c r="AB57" i="13"/>
  <c r="AA57" i="13"/>
  <c r="U57" i="13"/>
  <c r="Y57" i="13"/>
  <c r="G57" i="13"/>
  <c r="R57" i="13"/>
  <c r="N57" i="13"/>
  <c r="M57" i="13"/>
  <c r="I57" i="13"/>
  <c r="O57" i="13"/>
  <c r="X57" i="13"/>
  <c r="K57" i="13"/>
  <c r="AC45" i="13"/>
  <c r="AC57" i="13"/>
  <c r="S57" i="13"/>
  <c r="Q57" i="13"/>
  <c r="E57" i="13"/>
  <c r="J57" i="13"/>
  <c r="T57" i="13"/>
  <c r="F57" i="13"/>
  <c r="W57" i="13"/>
  <c r="P57" i="13"/>
  <c r="H57" i="13"/>
  <c r="Z57" i="13"/>
  <c r="L57" i="13"/>
  <c r="V57" i="13"/>
  <c r="AC77" i="4"/>
  <c r="E93" i="4"/>
  <c r="R93" i="4"/>
  <c r="W93" i="4"/>
  <c r="AB93" i="4"/>
  <c r="J93" i="4"/>
  <c r="O93" i="4"/>
  <c r="T93" i="4"/>
  <c r="Y93" i="4"/>
  <c r="G93" i="4"/>
  <c r="L93" i="4"/>
  <c r="Q93" i="4"/>
  <c r="V93" i="4"/>
  <c r="S93" i="4"/>
  <c r="X93" i="4"/>
  <c r="F93" i="4"/>
  <c r="M93" i="4"/>
  <c r="Z93" i="4"/>
  <c r="H93" i="4"/>
  <c r="U93" i="4"/>
  <c r="AA93" i="4"/>
  <c r="K93" i="4"/>
  <c r="I93" i="4"/>
  <c r="P93" i="4"/>
  <c r="N93" i="4"/>
  <c r="AC81" i="4"/>
  <c r="AC93" i="4"/>
  <c r="E112" i="4"/>
  <c r="AE108" i="4"/>
  <c r="AD108" i="4"/>
  <c r="AC108" i="4"/>
  <c r="AE101" i="4"/>
  <c r="AD101" i="4"/>
  <c r="AC101" i="4"/>
  <c r="AE107" i="4"/>
  <c r="AD107" i="4"/>
  <c r="AC107" i="4"/>
  <c r="AE98" i="4"/>
  <c r="AD98" i="4"/>
  <c r="AE105" i="4"/>
  <c r="AD105" i="4"/>
  <c r="AC105" i="4"/>
  <c r="AE103" i="4"/>
  <c r="AD103" i="4"/>
  <c r="AC103" i="4"/>
  <c r="AE104" i="4"/>
  <c r="AD104" i="4"/>
  <c r="AC104" i="4"/>
  <c r="AE100" i="4"/>
  <c r="AD100" i="4"/>
  <c r="AC100" i="4"/>
  <c r="AE99" i="4"/>
  <c r="AD99" i="4"/>
  <c r="AC99" i="4"/>
  <c r="AE102" i="4"/>
  <c r="AD102" i="4"/>
  <c r="AC102" i="4"/>
  <c r="AE109" i="4"/>
  <c r="AD109" i="4"/>
  <c r="AC109" i="4"/>
  <c r="AE106" i="4"/>
  <c r="AD106" i="4"/>
  <c r="AC106" i="4"/>
  <c r="P74" i="13"/>
  <c r="R74" i="13"/>
  <c r="J74" i="13"/>
  <c r="U74" i="13"/>
  <c r="S74" i="13"/>
  <c r="X74" i="13"/>
  <c r="AC62" i="13"/>
  <c r="AC74" i="13"/>
  <c r="F74" i="13"/>
  <c r="V74" i="13"/>
  <c r="H74" i="13"/>
  <c r="N74" i="13"/>
  <c r="AA74" i="13"/>
  <c r="Y74" i="13"/>
  <c r="I74" i="13"/>
  <c r="W74" i="13"/>
  <c r="G74" i="13"/>
  <c r="M74" i="13"/>
  <c r="Z74" i="13"/>
  <c r="AB74" i="13"/>
  <c r="L74" i="13"/>
  <c r="Q74" i="13"/>
  <c r="K74" i="13"/>
  <c r="T74" i="13"/>
  <c r="E74" i="13"/>
  <c r="O74" i="13"/>
  <c r="AC58" i="13"/>
  <c r="AE88" i="13"/>
  <c r="AD88" i="13"/>
  <c r="AC88" i="13"/>
  <c r="AE87" i="13"/>
  <c r="AD87" i="13"/>
  <c r="AC87" i="13"/>
  <c r="AE83" i="13"/>
  <c r="AD83" i="13"/>
  <c r="AC83" i="13"/>
  <c r="AE85" i="13"/>
  <c r="AD85" i="13"/>
  <c r="AC85" i="13"/>
  <c r="AE82" i="13"/>
  <c r="AD82" i="13"/>
  <c r="AC82" i="13"/>
  <c r="AE79" i="13"/>
  <c r="AD79" i="13"/>
  <c r="AE80" i="13"/>
  <c r="AD80" i="13"/>
  <c r="AC80" i="13"/>
  <c r="AE89" i="13"/>
  <c r="AD89" i="13"/>
  <c r="AC89" i="13"/>
  <c r="AE86" i="13"/>
  <c r="AD86" i="13"/>
  <c r="AC86" i="13"/>
  <c r="AE84" i="13"/>
  <c r="AD84" i="13"/>
  <c r="AC84" i="13"/>
  <c r="AE90" i="13"/>
  <c r="AD90" i="13"/>
  <c r="AC90" i="13"/>
  <c r="AE81" i="13"/>
  <c r="AD81" i="13"/>
  <c r="AC81" i="13"/>
  <c r="E93" i="13"/>
  <c r="AC94" i="4"/>
  <c r="L110" i="4"/>
  <c r="O110" i="4"/>
  <c r="AA110" i="4"/>
  <c r="Y110" i="4"/>
  <c r="G110" i="4"/>
  <c r="S110" i="4"/>
  <c r="Q110" i="4"/>
  <c r="V110" i="4"/>
  <c r="U110" i="4"/>
  <c r="K110" i="4"/>
  <c r="I110" i="4"/>
  <c r="N110" i="4"/>
  <c r="E110" i="4"/>
  <c r="R110" i="4"/>
  <c r="P110" i="4"/>
  <c r="T110" i="4"/>
  <c r="AC98" i="4"/>
  <c r="AC110" i="4"/>
  <c r="W110" i="4"/>
  <c r="AB110" i="4"/>
  <c r="Z110" i="4"/>
  <c r="J110" i="4"/>
  <c r="X110" i="4"/>
  <c r="H110" i="4"/>
  <c r="F110" i="4"/>
  <c r="M110" i="4"/>
  <c r="E129" i="4"/>
  <c r="AE117" i="4"/>
  <c r="AD117" i="4"/>
  <c r="AC117" i="4"/>
  <c r="AE122" i="4"/>
  <c r="AD122" i="4"/>
  <c r="AC122" i="4"/>
  <c r="AE115" i="4"/>
  <c r="AD115" i="4"/>
  <c r="AE119" i="4"/>
  <c r="AD119" i="4"/>
  <c r="AC119" i="4"/>
  <c r="AE121" i="4"/>
  <c r="AD121" i="4"/>
  <c r="AC121" i="4"/>
  <c r="AE120" i="4"/>
  <c r="AD120" i="4"/>
  <c r="AC120" i="4"/>
  <c r="AE123" i="4"/>
  <c r="AD123" i="4"/>
  <c r="AC123" i="4"/>
  <c r="AE118" i="4"/>
  <c r="AD118" i="4"/>
  <c r="AC118" i="4"/>
  <c r="AE124" i="4"/>
  <c r="AD124" i="4"/>
  <c r="AC124" i="4"/>
  <c r="AE125" i="4"/>
  <c r="AD125" i="4"/>
  <c r="AC125" i="4"/>
  <c r="AE126" i="4"/>
  <c r="AD126" i="4"/>
  <c r="AC126" i="4"/>
  <c r="AE116" i="4"/>
  <c r="AD116" i="4"/>
  <c r="AC116" i="4"/>
  <c r="AC75" i="13"/>
  <c r="J91" i="13"/>
  <c r="P91" i="13"/>
  <c r="F91" i="13"/>
  <c r="AC79" i="13"/>
  <c r="AC91" i="13"/>
  <c r="L91" i="13"/>
  <c r="I91" i="13"/>
  <c r="AB91" i="13"/>
  <c r="R91" i="13"/>
  <c r="X91" i="13"/>
  <c r="N91" i="13"/>
  <c r="U91" i="13"/>
  <c r="AA91" i="13"/>
  <c r="W91" i="13"/>
  <c r="Z91" i="13"/>
  <c r="E91" i="13"/>
  <c r="Y91" i="13"/>
  <c r="S91" i="13"/>
  <c r="V91" i="13"/>
  <c r="Q91" i="13"/>
  <c r="G91" i="13"/>
  <c r="O91" i="13"/>
  <c r="M91" i="13"/>
  <c r="H91" i="13"/>
  <c r="K91" i="13"/>
  <c r="T91" i="13"/>
  <c r="AE106" i="13"/>
  <c r="AD106" i="13"/>
  <c r="AC106" i="13"/>
  <c r="AE105" i="13"/>
  <c r="AD105" i="13"/>
  <c r="AC105" i="13"/>
  <c r="AE101" i="13"/>
  <c r="AD101" i="13"/>
  <c r="AC101" i="13"/>
  <c r="AE96" i="13"/>
  <c r="AD96" i="13"/>
  <c r="AE102" i="13"/>
  <c r="AD102" i="13"/>
  <c r="AC102" i="13"/>
  <c r="AE99" i="13"/>
  <c r="AD99" i="13"/>
  <c r="AC99" i="13"/>
  <c r="AE107" i="13"/>
  <c r="AD107" i="13"/>
  <c r="AC107" i="13"/>
  <c r="AE97" i="13"/>
  <c r="AD97" i="13"/>
  <c r="AC97" i="13"/>
  <c r="AE103" i="13"/>
  <c r="AD103" i="13"/>
  <c r="AC103" i="13"/>
  <c r="AE98" i="13"/>
  <c r="AD98" i="13"/>
  <c r="AC98" i="13"/>
  <c r="AE104" i="13"/>
  <c r="AD104" i="13"/>
  <c r="AC104" i="13"/>
  <c r="AE100" i="13"/>
  <c r="AD100" i="13"/>
  <c r="AC100" i="13"/>
  <c r="E110" i="13"/>
  <c r="AC111" i="4"/>
  <c r="U127" i="4"/>
  <c r="K127" i="4"/>
  <c r="P127" i="4"/>
  <c r="AC115" i="4"/>
  <c r="AC127" i="4"/>
  <c r="M127" i="4"/>
  <c r="Z127" i="4"/>
  <c r="H127" i="4"/>
  <c r="E127" i="4"/>
  <c r="T127" i="4"/>
  <c r="Y127" i="4"/>
  <c r="G127" i="4"/>
  <c r="AA127" i="4"/>
  <c r="I127" i="4"/>
  <c r="N127" i="4"/>
  <c r="W127" i="4"/>
  <c r="AB127" i="4"/>
  <c r="O127" i="4"/>
  <c r="L127" i="4"/>
  <c r="V127" i="4"/>
  <c r="S127" i="4"/>
  <c r="F127" i="4"/>
  <c r="R127" i="4"/>
  <c r="J127" i="4"/>
  <c r="X127" i="4"/>
  <c r="Q127" i="4"/>
  <c r="E146" i="4"/>
  <c r="AE142" i="4"/>
  <c r="AD142" i="4"/>
  <c r="AC142" i="4"/>
  <c r="AE132" i="4"/>
  <c r="AD132" i="4"/>
  <c r="AE135" i="4"/>
  <c r="AD135" i="4"/>
  <c r="AC135" i="4"/>
  <c r="AE141" i="4"/>
  <c r="AD141" i="4"/>
  <c r="AC141" i="4"/>
  <c r="AE136" i="4"/>
  <c r="AD136" i="4"/>
  <c r="AC136" i="4"/>
  <c r="AE143" i="4"/>
  <c r="AD143" i="4"/>
  <c r="AC143" i="4"/>
  <c r="AE133" i="4"/>
  <c r="AD133" i="4"/>
  <c r="AC133" i="4"/>
  <c r="AE137" i="4"/>
  <c r="AD137" i="4"/>
  <c r="AC137" i="4"/>
  <c r="AE138" i="4"/>
  <c r="AD138" i="4"/>
  <c r="AC138" i="4"/>
  <c r="AE140" i="4"/>
  <c r="AD140" i="4"/>
  <c r="AC140" i="4"/>
  <c r="AE139" i="4"/>
  <c r="AD139" i="4"/>
  <c r="AC139" i="4"/>
  <c r="AE134" i="4"/>
  <c r="AD134" i="4"/>
  <c r="AC134" i="4"/>
  <c r="AE117" i="13"/>
  <c r="AD117" i="13"/>
  <c r="AC117" i="13"/>
  <c r="AE121" i="13"/>
  <c r="AD121" i="13"/>
  <c r="AC121" i="13"/>
  <c r="AE119" i="13"/>
  <c r="AD119" i="13"/>
  <c r="AC119" i="13"/>
  <c r="AE124" i="13"/>
  <c r="AD124" i="13"/>
  <c r="AC124" i="13"/>
  <c r="AE120" i="13"/>
  <c r="AD120" i="13"/>
  <c r="AC120" i="13"/>
  <c r="AE123" i="13"/>
  <c r="AD123" i="13"/>
  <c r="AC123" i="13"/>
  <c r="AE113" i="13"/>
  <c r="AD113" i="13"/>
  <c r="E127" i="13"/>
  <c r="AE115" i="13"/>
  <c r="AD115" i="13"/>
  <c r="AC115" i="13"/>
  <c r="AE116" i="13"/>
  <c r="AD116" i="13"/>
  <c r="AC116" i="13"/>
  <c r="AE118" i="13"/>
  <c r="AD118" i="13"/>
  <c r="AC118" i="13"/>
  <c r="AE122" i="13"/>
  <c r="AD122" i="13"/>
  <c r="AC122" i="13"/>
  <c r="AE114" i="13"/>
  <c r="AD114" i="13"/>
  <c r="AC114" i="13"/>
  <c r="E108" i="13"/>
  <c r="K108" i="13"/>
  <c r="N108" i="13"/>
  <c r="T108" i="13"/>
  <c r="V108" i="13"/>
  <c r="X108" i="13"/>
  <c r="F108" i="13"/>
  <c r="AC96" i="13"/>
  <c r="AC108" i="13"/>
  <c r="AB108" i="13"/>
  <c r="J108" i="13"/>
  <c r="G108" i="13"/>
  <c r="Z108" i="13"/>
  <c r="L108" i="13"/>
  <c r="Y108" i="13"/>
  <c r="H108" i="13"/>
  <c r="U108" i="13"/>
  <c r="M108" i="13"/>
  <c r="AA108" i="13"/>
  <c r="S108" i="13"/>
  <c r="P108" i="13"/>
  <c r="O108" i="13"/>
  <c r="W108" i="13"/>
  <c r="R108" i="13"/>
  <c r="Q108" i="13"/>
  <c r="I108" i="13"/>
  <c r="AC92" i="13"/>
  <c r="AC128" i="4"/>
  <c r="T144" i="4"/>
  <c r="Y144" i="4"/>
  <c r="G144" i="4"/>
  <c r="E144" i="4"/>
  <c r="R144" i="4"/>
  <c r="W144" i="4"/>
  <c r="M144" i="4"/>
  <c r="Q144" i="4"/>
  <c r="F144" i="4"/>
  <c r="L144" i="4"/>
  <c r="X144" i="4"/>
  <c r="AA144" i="4"/>
  <c r="P144" i="4"/>
  <c r="K144" i="4"/>
  <c r="O144" i="4"/>
  <c r="U144" i="4"/>
  <c r="J144" i="4"/>
  <c r="N144" i="4"/>
  <c r="I144" i="4"/>
  <c r="H144" i="4"/>
  <c r="V144" i="4"/>
  <c r="AC132" i="4"/>
  <c r="AC144" i="4"/>
  <c r="AB144" i="4"/>
  <c r="Z144" i="4"/>
  <c r="S144" i="4"/>
  <c r="E163" i="4"/>
  <c r="AE159" i="4"/>
  <c r="AD159" i="4"/>
  <c r="AC159" i="4"/>
  <c r="AE156" i="4"/>
  <c r="AD156" i="4"/>
  <c r="AC156" i="4"/>
  <c r="AE152" i="4"/>
  <c r="AD152" i="4"/>
  <c r="AC152" i="4"/>
  <c r="AE155" i="4"/>
  <c r="AD155" i="4"/>
  <c r="AC155" i="4"/>
  <c r="AE158" i="4"/>
  <c r="AD158" i="4"/>
  <c r="AC158" i="4"/>
  <c r="AE150" i="4"/>
  <c r="AD150" i="4"/>
  <c r="AC150" i="4"/>
  <c r="AE149" i="4"/>
  <c r="AD149" i="4"/>
  <c r="AE160" i="4"/>
  <c r="AD160" i="4"/>
  <c r="AC160" i="4"/>
  <c r="AE153" i="4"/>
  <c r="AD153" i="4"/>
  <c r="AC153" i="4"/>
  <c r="AE154" i="4"/>
  <c r="AD154" i="4"/>
  <c r="AC154" i="4"/>
  <c r="AE151" i="4"/>
  <c r="AD151" i="4"/>
  <c r="AC151" i="4"/>
  <c r="AE157" i="4"/>
  <c r="AD157" i="4"/>
  <c r="AC157" i="4"/>
  <c r="AE135" i="13"/>
  <c r="AD135" i="13"/>
  <c r="AC135" i="13"/>
  <c r="AE141" i="13"/>
  <c r="AD141" i="13"/>
  <c r="AC141" i="13"/>
  <c r="AE138" i="13"/>
  <c r="AD138" i="13"/>
  <c r="AC138" i="13"/>
  <c r="AE130" i="13"/>
  <c r="AD130" i="13"/>
  <c r="AE134" i="13"/>
  <c r="AD134" i="13"/>
  <c r="AC134" i="13"/>
  <c r="AE137" i="13"/>
  <c r="AD137" i="13"/>
  <c r="AC137" i="13"/>
  <c r="E144" i="13"/>
  <c r="AE131" i="13"/>
  <c r="AD131" i="13"/>
  <c r="AC131" i="13"/>
  <c r="AE139" i="13"/>
  <c r="AD139" i="13"/>
  <c r="AC139" i="13"/>
  <c r="AE132" i="13"/>
  <c r="AD132" i="13"/>
  <c r="AC132" i="13"/>
  <c r="AE133" i="13"/>
  <c r="AD133" i="13"/>
  <c r="AC133" i="13"/>
  <c r="AE140" i="13"/>
  <c r="AD140" i="13"/>
  <c r="AC140" i="13"/>
  <c r="AE136" i="13"/>
  <c r="AD136" i="13"/>
  <c r="AC136" i="13"/>
  <c r="AB125" i="13"/>
  <c r="J125" i="13"/>
  <c r="M125" i="13"/>
  <c r="Z125" i="13"/>
  <c r="H125" i="13"/>
  <c r="X125" i="13"/>
  <c r="E125" i="13"/>
  <c r="I125" i="13"/>
  <c r="L125" i="13"/>
  <c r="G125" i="13"/>
  <c r="Q125" i="13"/>
  <c r="P125" i="13"/>
  <c r="F125" i="13"/>
  <c r="N125" i="13"/>
  <c r="R125" i="13"/>
  <c r="O125" i="13"/>
  <c r="AA125" i="13"/>
  <c r="Y125" i="13"/>
  <c r="T125" i="13"/>
  <c r="U125" i="13"/>
  <c r="K125" i="13"/>
  <c r="AC113" i="13"/>
  <c r="AC125" i="13"/>
  <c r="W125" i="13"/>
  <c r="V125" i="13"/>
  <c r="S125" i="13"/>
  <c r="AC109" i="13"/>
  <c r="AA161" i="4"/>
  <c r="I161" i="4"/>
  <c r="N161" i="4"/>
  <c r="U161" i="4"/>
  <c r="K161" i="4"/>
  <c r="P161" i="4"/>
  <c r="AC149" i="4"/>
  <c r="AC161" i="4"/>
  <c r="M161" i="4"/>
  <c r="Z161" i="4"/>
  <c r="H161" i="4"/>
  <c r="AB161" i="4"/>
  <c r="J161" i="4"/>
  <c r="O161" i="4"/>
  <c r="L161" i="4"/>
  <c r="Q161" i="4"/>
  <c r="V161" i="4"/>
  <c r="E161" i="4"/>
  <c r="F161" i="4"/>
  <c r="T161" i="4"/>
  <c r="S161" i="4"/>
  <c r="R161" i="4"/>
  <c r="Y161" i="4"/>
  <c r="X161" i="4"/>
  <c r="G161" i="4"/>
  <c r="W161" i="4"/>
  <c r="AC145" i="4"/>
  <c r="E180" i="4"/>
  <c r="AE170" i="4"/>
  <c r="AD170" i="4"/>
  <c r="AC170" i="4"/>
  <c r="AE167" i="4"/>
  <c r="AD167" i="4"/>
  <c r="AC167" i="4"/>
  <c r="AE171" i="4"/>
  <c r="AD171" i="4"/>
  <c r="AC171" i="4"/>
  <c r="AE177" i="4"/>
  <c r="AD177" i="4"/>
  <c r="AC177" i="4"/>
  <c r="AE174" i="4"/>
  <c r="AD174" i="4"/>
  <c r="AC174" i="4"/>
  <c r="AE172" i="4"/>
  <c r="AD172" i="4"/>
  <c r="AC172" i="4"/>
  <c r="AE176" i="4"/>
  <c r="AD176" i="4"/>
  <c r="AC176" i="4"/>
  <c r="AE166" i="4"/>
  <c r="AD166" i="4"/>
  <c r="AE168" i="4"/>
  <c r="AD168" i="4"/>
  <c r="AC168" i="4"/>
  <c r="AE169" i="4"/>
  <c r="AD169" i="4"/>
  <c r="AC169" i="4"/>
  <c r="AE175" i="4"/>
  <c r="AD175" i="4"/>
  <c r="AC175" i="4"/>
  <c r="AE173" i="4"/>
  <c r="AD173" i="4"/>
  <c r="AC173" i="4"/>
  <c r="AE155" i="13"/>
  <c r="AD155" i="13"/>
  <c r="AC155" i="13"/>
  <c r="AE156" i="13"/>
  <c r="AD156" i="13"/>
  <c r="AC156" i="13"/>
  <c r="AE154" i="13"/>
  <c r="AD154" i="13"/>
  <c r="AC154" i="13"/>
  <c r="AE150" i="13"/>
  <c r="AD150" i="13"/>
  <c r="AC150" i="13"/>
  <c r="AE148" i="13"/>
  <c r="AD148" i="13"/>
  <c r="AC148" i="13"/>
  <c r="AE147" i="13"/>
  <c r="AD147" i="13"/>
  <c r="AE149" i="13"/>
  <c r="AD149" i="13"/>
  <c r="AC149" i="13"/>
  <c r="E161" i="13"/>
  <c r="AE157" i="13"/>
  <c r="AD157" i="13"/>
  <c r="AC157" i="13"/>
  <c r="AE151" i="13"/>
  <c r="AD151" i="13"/>
  <c r="AC151" i="13"/>
  <c r="AE153" i="13"/>
  <c r="AD153" i="13"/>
  <c r="AC153" i="13"/>
  <c r="AE152" i="13"/>
  <c r="AD152" i="13"/>
  <c r="AC152" i="13"/>
  <c r="AE158" i="13"/>
  <c r="AD158" i="13"/>
  <c r="AC158" i="13"/>
  <c r="L142" i="13"/>
  <c r="J142" i="13"/>
  <c r="AA142" i="13"/>
  <c r="E142" i="13"/>
  <c r="I142" i="13"/>
  <c r="W142" i="13"/>
  <c r="S142" i="13"/>
  <c r="AB142" i="13"/>
  <c r="Z142" i="13"/>
  <c r="Q142" i="13"/>
  <c r="O142" i="13"/>
  <c r="X142" i="13"/>
  <c r="P142" i="13"/>
  <c r="T142" i="13"/>
  <c r="F142" i="13"/>
  <c r="U142" i="13"/>
  <c r="Y142" i="13"/>
  <c r="K142" i="13"/>
  <c r="H142" i="13"/>
  <c r="AC130" i="13"/>
  <c r="AC142" i="13"/>
  <c r="G142" i="13"/>
  <c r="N142" i="13"/>
  <c r="M142" i="13"/>
  <c r="V142" i="13"/>
  <c r="R142" i="13"/>
  <c r="AC126" i="13"/>
  <c r="U178" i="4"/>
  <c r="K178" i="4"/>
  <c r="P178" i="4"/>
  <c r="AC166" i="4"/>
  <c r="AC178" i="4"/>
  <c r="M178" i="4"/>
  <c r="AB178" i="4"/>
  <c r="J178" i="4"/>
  <c r="O178" i="4"/>
  <c r="L178" i="4"/>
  <c r="Q178" i="4"/>
  <c r="V178" i="4"/>
  <c r="S178" i="4"/>
  <c r="G178" i="4"/>
  <c r="Z178" i="4"/>
  <c r="N178" i="4"/>
  <c r="R178" i="4"/>
  <c r="F178" i="4"/>
  <c r="Y178" i="4"/>
  <c r="I178" i="4"/>
  <c r="E178" i="4"/>
  <c r="X178" i="4"/>
  <c r="AA178" i="4"/>
  <c r="W178" i="4"/>
  <c r="T178" i="4"/>
  <c r="H178" i="4"/>
  <c r="E197" i="4"/>
  <c r="AE186" i="4"/>
  <c r="AD186" i="4"/>
  <c r="AC186" i="4"/>
  <c r="AE191" i="4"/>
  <c r="AD191" i="4"/>
  <c r="AC191" i="4"/>
  <c r="AE184" i="4"/>
  <c r="AD184" i="4"/>
  <c r="AC184" i="4"/>
  <c r="AE192" i="4"/>
  <c r="AD192" i="4"/>
  <c r="AC192" i="4"/>
  <c r="AE194" i="4"/>
  <c r="AD194" i="4"/>
  <c r="AC194" i="4"/>
  <c r="AE188" i="4"/>
  <c r="AD188" i="4"/>
  <c r="AC188" i="4"/>
  <c r="AE185" i="4"/>
  <c r="AD185" i="4"/>
  <c r="AC185" i="4"/>
  <c r="AE190" i="4"/>
  <c r="AD190" i="4"/>
  <c r="AC190" i="4"/>
  <c r="AE183" i="4"/>
  <c r="AD183" i="4"/>
  <c r="AE193" i="4"/>
  <c r="AD193" i="4"/>
  <c r="AC193" i="4"/>
  <c r="AE187" i="4"/>
  <c r="AD187" i="4"/>
  <c r="AC187" i="4"/>
  <c r="AE189" i="4"/>
  <c r="AD189" i="4"/>
  <c r="AC189" i="4"/>
  <c r="AC162" i="4"/>
  <c r="AC143" i="13"/>
  <c r="AE166" i="13"/>
  <c r="AD166" i="13"/>
  <c r="AC166" i="13"/>
  <c r="AE167" i="13"/>
  <c r="AD167" i="13"/>
  <c r="AC167" i="13"/>
  <c r="E178" i="13"/>
  <c r="AE170" i="13"/>
  <c r="AD170" i="13"/>
  <c r="AC170" i="13"/>
  <c r="AE165" i="13"/>
  <c r="AD165" i="13"/>
  <c r="AC165" i="13"/>
  <c r="AE173" i="13"/>
  <c r="AD173" i="13"/>
  <c r="AC173" i="13"/>
  <c r="AE169" i="13"/>
  <c r="AD169" i="13"/>
  <c r="AC169" i="13"/>
  <c r="AE171" i="13"/>
  <c r="AD171" i="13"/>
  <c r="AC171" i="13"/>
  <c r="AE175" i="13"/>
  <c r="AD175" i="13"/>
  <c r="AC175" i="13"/>
  <c r="AE164" i="13"/>
  <c r="AD164" i="13"/>
  <c r="AE168" i="13"/>
  <c r="AD168" i="13"/>
  <c r="AC168" i="13"/>
  <c r="AE174" i="13"/>
  <c r="AD174" i="13"/>
  <c r="AC174" i="13"/>
  <c r="AE172" i="13"/>
  <c r="AD172" i="13"/>
  <c r="AC172" i="13"/>
  <c r="AA159" i="13"/>
  <c r="Z159" i="13"/>
  <c r="Y159" i="13"/>
  <c r="G159" i="13"/>
  <c r="H159" i="13"/>
  <c r="L159" i="13"/>
  <c r="T159" i="13"/>
  <c r="K159" i="13"/>
  <c r="X159" i="13"/>
  <c r="Q159" i="13"/>
  <c r="AC147" i="13"/>
  <c r="AC159" i="13"/>
  <c r="AB159" i="13"/>
  <c r="N159" i="13"/>
  <c r="V159" i="13"/>
  <c r="F159" i="13"/>
  <c r="S159" i="13"/>
  <c r="W159" i="13"/>
  <c r="J159" i="13"/>
  <c r="O159" i="13"/>
  <c r="U159" i="13"/>
  <c r="I159" i="13"/>
  <c r="R159" i="13"/>
  <c r="P159" i="13"/>
  <c r="M159" i="13"/>
  <c r="E159" i="13"/>
  <c r="E214" i="4"/>
  <c r="AE207" i="4"/>
  <c r="AD207" i="4"/>
  <c r="AC207" i="4"/>
  <c r="AE200" i="4"/>
  <c r="AD200" i="4"/>
  <c r="AE202" i="4"/>
  <c r="AD202" i="4"/>
  <c r="AC202" i="4"/>
  <c r="AE208" i="4"/>
  <c r="AD208" i="4"/>
  <c r="AC208" i="4"/>
  <c r="AE209" i="4"/>
  <c r="AD209" i="4"/>
  <c r="AC209" i="4"/>
  <c r="AE210" i="4"/>
  <c r="AD210" i="4"/>
  <c r="AC210" i="4"/>
  <c r="AE204" i="4"/>
  <c r="AD204" i="4"/>
  <c r="AC204" i="4"/>
  <c r="AE201" i="4"/>
  <c r="AD201" i="4"/>
  <c r="AC201" i="4"/>
  <c r="AE211" i="4"/>
  <c r="AD211" i="4"/>
  <c r="AC211" i="4"/>
  <c r="AE205" i="4"/>
  <c r="AD205" i="4"/>
  <c r="AC205" i="4"/>
  <c r="AE206" i="4"/>
  <c r="AD206" i="4"/>
  <c r="AC206" i="4"/>
  <c r="AE203" i="4"/>
  <c r="AD203" i="4"/>
  <c r="AC203" i="4"/>
  <c r="AC179" i="4"/>
  <c r="AB195" i="4"/>
  <c r="J195" i="4"/>
  <c r="O195" i="4"/>
  <c r="U195" i="4"/>
  <c r="AA195" i="4"/>
  <c r="I195" i="4"/>
  <c r="N195" i="4"/>
  <c r="S195" i="4"/>
  <c r="H195" i="4"/>
  <c r="K195" i="4"/>
  <c r="W195" i="4"/>
  <c r="M195" i="4"/>
  <c r="Z195" i="4"/>
  <c r="G195" i="4"/>
  <c r="E195" i="4"/>
  <c r="R195" i="4"/>
  <c r="V195" i="4"/>
  <c r="AC183" i="4"/>
  <c r="AC195" i="4"/>
  <c r="Y195" i="4"/>
  <c r="F195" i="4"/>
  <c r="Q195" i="4"/>
  <c r="L195" i="4"/>
  <c r="P195" i="4"/>
  <c r="T195" i="4"/>
  <c r="X195" i="4"/>
  <c r="AC160" i="13"/>
  <c r="AE185" i="13"/>
  <c r="AD185" i="13"/>
  <c r="AC185" i="13"/>
  <c r="AE190" i="13"/>
  <c r="AD190" i="13"/>
  <c r="AC190" i="13"/>
  <c r="E195" i="13"/>
  <c r="AE189" i="13"/>
  <c r="AD189" i="13"/>
  <c r="AC189" i="13"/>
  <c r="AE182" i="13"/>
  <c r="AD182" i="13"/>
  <c r="AC182" i="13"/>
  <c r="AE188" i="13"/>
  <c r="AD188" i="13"/>
  <c r="AC188" i="13"/>
  <c r="AE192" i="13"/>
  <c r="AD192" i="13"/>
  <c r="AC192" i="13"/>
  <c r="AE187" i="13"/>
  <c r="AD187" i="13"/>
  <c r="AC187" i="13"/>
  <c r="AE191" i="13"/>
  <c r="AD191" i="13"/>
  <c r="AC191" i="13"/>
  <c r="AE181" i="13"/>
  <c r="AD181" i="13"/>
  <c r="AE183" i="13"/>
  <c r="AD183" i="13"/>
  <c r="AC183" i="13"/>
  <c r="AE184" i="13"/>
  <c r="AD184" i="13"/>
  <c r="AC184" i="13"/>
  <c r="AE186" i="13"/>
  <c r="AD186" i="13"/>
  <c r="AC186" i="13"/>
  <c r="W176" i="13"/>
  <c r="Q176" i="13"/>
  <c r="R176" i="13"/>
  <c r="L176" i="13"/>
  <c r="S176" i="13"/>
  <c r="AC164" i="13"/>
  <c r="AC176" i="13"/>
  <c r="AA176" i="13"/>
  <c r="G176" i="13"/>
  <c r="H176" i="13"/>
  <c r="J176" i="13"/>
  <c r="K176" i="13"/>
  <c r="U176" i="13"/>
  <c r="P176" i="13"/>
  <c r="F176" i="13"/>
  <c r="E176" i="13"/>
  <c r="O176" i="13"/>
  <c r="T176" i="13"/>
  <c r="I176" i="13"/>
  <c r="Y176" i="13"/>
  <c r="Z176" i="13"/>
  <c r="N176" i="13"/>
  <c r="M176" i="13"/>
  <c r="X176" i="13"/>
  <c r="V176" i="13"/>
  <c r="AB176" i="13"/>
  <c r="AC196" i="4"/>
  <c r="T212" i="4"/>
  <c r="Y212" i="4"/>
  <c r="W212" i="4"/>
  <c r="L212" i="4"/>
  <c r="Q212" i="4"/>
  <c r="O212" i="4"/>
  <c r="AA212" i="4"/>
  <c r="I212" i="4"/>
  <c r="G212" i="4"/>
  <c r="S212" i="4"/>
  <c r="AC200" i="4"/>
  <c r="AC212" i="4"/>
  <c r="V212" i="4"/>
  <c r="U212" i="4"/>
  <c r="K212" i="4"/>
  <c r="N212" i="4"/>
  <c r="M212" i="4"/>
  <c r="Z212" i="4"/>
  <c r="X212" i="4"/>
  <c r="F212" i="4"/>
  <c r="AB212" i="4"/>
  <c r="J212" i="4"/>
  <c r="H212" i="4"/>
  <c r="E212" i="4"/>
  <c r="R212" i="4"/>
  <c r="P212" i="4"/>
  <c r="E231" i="4"/>
  <c r="AE225" i="4"/>
  <c r="AD225" i="4"/>
  <c r="AC225" i="4"/>
  <c r="AE226" i="4"/>
  <c r="AD226" i="4"/>
  <c r="AC226" i="4"/>
  <c r="AE222" i="4"/>
  <c r="AD222" i="4"/>
  <c r="AC222" i="4"/>
  <c r="AE228" i="4"/>
  <c r="AD228" i="4"/>
  <c r="AC228" i="4"/>
  <c r="AE218" i="4"/>
  <c r="AD218" i="4"/>
  <c r="AC218" i="4"/>
  <c r="AE227" i="4"/>
  <c r="AD227" i="4"/>
  <c r="AC227" i="4"/>
  <c r="AE223" i="4"/>
  <c r="AD223" i="4"/>
  <c r="AC223" i="4"/>
  <c r="AE219" i="4"/>
  <c r="AD219" i="4"/>
  <c r="AC219" i="4"/>
  <c r="AE221" i="4"/>
  <c r="AD221" i="4"/>
  <c r="AC221" i="4"/>
  <c r="AE220" i="4"/>
  <c r="AD220" i="4"/>
  <c r="AC220" i="4"/>
  <c r="AE224" i="4"/>
  <c r="AD224" i="4"/>
  <c r="AC224" i="4"/>
  <c r="AE217" i="4"/>
  <c r="AD217" i="4"/>
  <c r="AC177" i="13"/>
  <c r="AE200" i="13"/>
  <c r="AD200" i="13"/>
  <c r="AC200" i="13"/>
  <c r="AE201" i="13"/>
  <c r="AD201" i="13"/>
  <c r="AC201" i="13"/>
  <c r="AE206" i="13"/>
  <c r="AD206" i="13"/>
  <c r="AC206" i="13"/>
  <c r="AE209" i="13"/>
  <c r="AD209" i="13"/>
  <c r="AC209" i="13"/>
  <c r="AE207" i="13"/>
  <c r="AD207" i="13"/>
  <c r="AC207" i="13"/>
  <c r="E212" i="13"/>
  <c r="AE205" i="13"/>
  <c r="AD205" i="13"/>
  <c r="AC205" i="13"/>
  <c r="AE198" i="13"/>
  <c r="AD198" i="13"/>
  <c r="AE204" i="13"/>
  <c r="AD204" i="13"/>
  <c r="AC204" i="13"/>
  <c r="AE208" i="13"/>
  <c r="AD208" i="13"/>
  <c r="AC208" i="13"/>
  <c r="AE203" i="13"/>
  <c r="AD203" i="13"/>
  <c r="AC203" i="13"/>
  <c r="AE202" i="13"/>
  <c r="AD202" i="13"/>
  <c r="AC202" i="13"/>
  <c r="AE199" i="13"/>
  <c r="AD199" i="13"/>
  <c r="AC199" i="13"/>
  <c r="F193" i="13"/>
  <c r="P193" i="13"/>
  <c r="T193" i="13"/>
  <c r="U193" i="13"/>
  <c r="R193" i="13"/>
  <c r="W193" i="13"/>
  <c r="M193" i="13"/>
  <c r="Q193" i="13"/>
  <c r="E193" i="13"/>
  <c r="G193" i="13"/>
  <c r="S193" i="13"/>
  <c r="Z193" i="13"/>
  <c r="AC181" i="13"/>
  <c r="AC193" i="13"/>
  <c r="AA193" i="13"/>
  <c r="O193" i="13"/>
  <c r="N193" i="13"/>
  <c r="I193" i="13"/>
  <c r="J193" i="13"/>
  <c r="V193" i="13"/>
  <c r="X193" i="13"/>
  <c r="Y193" i="13"/>
  <c r="AB193" i="13"/>
  <c r="H193" i="13"/>
  <c r="K193" i="13"/>
  <c r="L193" i="13"/>
  <c r="AC217" i="4"/>
  <c r="AC229" i="4"/>
  <c r="Z229" i="4"/>
  <c r="H229" i="4"/>
  <c r="AB229" i="4"/>
  <c r="J229" i="4"/>
  <c r="O229" i="4"/>
  <c r="T229" i="4"/>
  <c r="Y229" i="4"/>
  <c r="G229" i="4"/>
  <c r="L229" i="4"/>
  <c r="Q229" i="4"/>
  <c r="V229" i="4"/>
  <c r="M229" i="4"/>
  <c r="S229" i="4"/>
  <c r="X229" i="4"/>
  <c r="F229" i="4"/>
  <c r="R229" i="4"/>
  <c r="I229" i="4"/>
  <c r="P229" i="4"/>
  <c r="U229" i="4"/>
  <c r="W229" i="4"/>
  <c r="E229" i="4"/>
  <c r="N229" i="4"/>
  <c r="K229" i="4"/>
  <c r="AA229" i="4"/>
  <c r="AC213" i="4"/>
  <c r="E248" i="4"/>
  <c r="AE237" i="4"/>
  <c r="AD237" i="4"/>
  <c r="AC237" i="4"/>
  <c r="AE236" i="4"/>
  <c r="AD236" i="4"/>
  <c r="AC236" i="4"/>
  <c r="AE238" i="4"/>
  <c r="AD238" i="4"/>
  <c r="AC238" i="4"/>
  <c r="AE242" i="4"/>
  <c r="AD242" i="4"/>
  <c r="AC242" i="4"/>
  <c r="AE244" i="4"/>
  <c r="AD244" i="4"/>
  <c r="AC244" i="4"/>
  <c r="AE241" i="4"/>
  <c r="AD241" i="4"/>
  <c r="AC241" i="4"/>
  <c r="AE239" i="4"/>
  <c r="AD239" i="4"/>
  <c r="AC239" i="4"/>
  <c r="AE243" i="4"/>
  <c r="AD243" i="4"/>
  <c r="AC243" i="4"/>
  <c r="AE234" i="4"/>
  <c r="AD234" i="4"/>
  <c r="AE240" i="4"/>
  <c r="AD240" i="4"/>
  <c r="AC240" i="4"/>
  <c r="AE245" i="4"/>
  <c r="AD245" i="4"/>
  <c r="AC245" i="4"/>
  <c r="AE235" i="4"/>
  <c r="AD235" i="4"/>
  <c r="AC235" i="4"/>
  <c r="AE216" i="13"/>
  <c r="AD216" i="13"/>
  <c r="AC216" i="13"/>
  <c r="AE217" i="13"/>
  <c r="AD217" i="13"/>
  <c r="AC217" i="13"/>
  <c r="AE221" i="13"/>
  <c r="AD221" i="13"/>
  <c r="AC221" i="13"/>
  <c r="AE223" i="13"/>
  <c r="AD223" i="13"/>
  <c r="AC223" i="13"/>
  <c r="E229" i="13"/>
  <c r="AE218" i="13"/>
  <c r="AD218" i="13"/>
  <c r="AC218" i="13"/>
  <c r="AE215" i="13"/>
  <c r="AD215" i="13"/>
  <c r="AE226" i="13"/>
  <c r="AD226" i="13"/>
  <c r="AC226" i="13"/>
  <c r="AE224" i="13"/>
  <c r="AD224" i="13"/>
  <c r="AC224" i="13"/>
  <c r="AE225" i="13"/>
  <c r="AD225" i="13"/>
  <c r="AC225" i="13"/>
  <c r="AE219" i="13"/>
  <c r="AD219" i="13"/>
  <c r="AC219" i="13"/>
  <c r="AE220" i="13"/>
  <c r="AD220" i="13"/>
  <c r="AC220" i="13"/>
  <c r="AE222" i="13"/>
  <c r="AD222" i="13"/>
  <c r="AC222" i="13"/>
  <c r="AC194" i="13"/>
  <c r="H210" i="13"/>
  <c r="W210" i="13"/>
  <c r="U210" i="13"/>
  <c r="N210" i="13"/>
  <c r="K210" i="13"/>
  <c r="AA210" i="13"/>
  <c r="P210" i="13"/>
  <c r="Z210" i="13"/>
  <c r="S210" i="13"/>
  <c r="E210" i="13"/>
  <c r="R210" i="13"/>
  <c r="V210" i="13"/>
  <c r="T210" i="13"/>
  <c r="AB210" i="13"/>
  <c r="G210" i="13"/>
  <c r="I210" i="13"/>
  <c r="M210" i="13"/>
  <c r="J210" i="13"/>
  <c r="X210" i="13"/>
  <c r="AC198" i="13"/>
  <c r="AC210" i="13"/>
  <c r="O210" i="13"/>
  <c r="F210" i="13"/>
  <c r="Q210" i="13"/>
  <c r="L210" i="13"/>
  <c r="Y210" i="13"/>
  <c r="AC230" i="4"/>
  <c r="AB246" i="4"/>
  <c r="J246" i="4"/>
  <c r="H246" i="4"/>
  <c r="AA246" i="4"/>
  <c r="I246" i="4"/>
  <c r="G246" i="4"/>
  <c r="S246" i="4"/>
  <c r="AC234" i="4"/>
  <c r="AC246" i="4"/>
  <c r="V246" i="4"/>
  <c r="M246" i="4"/>
  <c r="Z246" i="4"/>
  <c r="X246" i="4"/>
  <c r="F246" i="4"/>
  <c r="K246" i="4"/>
  <c r="N246" i="4"/>
  <c r="R246" i="4"/>
  <c r="Y246" i="4"/>
  <c r="Q246" i="4"/>
  <c r="U246" i="4"/>
  <c r="E246" i="4"/>
  <c r="P246" i="4"/>
  <c r="L246" i="4"/>
  <c r="O246" i="4"/>
  <c r="T246" i="4"/>
  <c r="W246" i="4"/>
  <c r="E265" i="4"/>
  <c r="AE255" i="4"/>
  <c r="AD255" i="4"/>
  <c r="AC255" i="4"/>
  <c r="AE257" i="4"/>
  <c r="AD257" i="4"/>
  <c r="AC257" i="4"/>
  <c r="AE260" i="4"/>
  <c r="AD260" i="4"/>
  <c r="AC260" i="4"/>
  <c r="AE251" i="4"/>
  <c r="AD251" i="4"/>
  <c r="AE252" i="4"/>
  <c r="AD252" i="4"/>
  <c r="AC252" i="4"/>
  <c r="AE261" i="4"/>
  <c r="AD261" i="4"/>
  <c r="AC261" i="4"/>
  <c r="AE254" i="4"/>
  <c r="AD254" i="4"/>
  <c r="AC254" i="4"/>
  <c r="AE262" i="4"/>
  <c r="AD262" i="4"/>
  <c r="AC262" i="4"/>
  <c r="AE259" i="4"/>
  <c r="AD259" i="4"/>
  <c r="AC259" i="4"/>
  <c r="AE256" i="4"/>
  <c r="AD256" i="4"/>
  <c r="AC256" i="4"/>
  <c r="AE258" i="4"/>
  <c r="AD258" i="4"/>
  <c r="AC258" i="4"/>
  <c r="AE253" i="4"/>
  <c r="AD253" i="4"/>
  <c r="AC253" i="4"/>
  <c r="K227" i="13"/>
  <c r="H227" i="13"/>
  <c r="P227" i="13"/>
  <c r="W227" i="13"/>
  <c r="X227" i="13"/>
  <c r="Y227" i="13"/>
  <c r="M227" i="13"/>
  <c r="G227" i="13"/>
  <c r="E227" i="13"/>
  <c r="R227" i="13"/>
  <c r="T227" i="13"/>
  <c r="O227" i="13"/>
  <c r="L227" i="13"/>
  <c r="AB227" i="13"/>
  <c r="V227" i="13"/>
  <c r="Q227" i="13"/>
  <c r="N227" i="13"/>
  <c r="I227" i="13"/>
  <c r="U227" i="13"/>
  <c r="J227" i="13"/>
  <c r="AC215" i="13"/>
  <c r="AC227" i="13"/>
  <c r="S227" i="13"/>
  <c r="F227" i="13"/>
  <c r="Z227" i="13"/>
  <c r="AA227" i="13"/>
  <c r="AE243" i="13"/>
  <c r="AD243" i="13"/>
  <c r="AC243" i="13"/>
  <c r="AE240" i="13"/>
  <c r="AD240" i="13"/>
  <c r="AC240" i="13"/>
  <c r="AE237" i="13"/>
  <c r="AD237" i="13"/>
  <c r="AC237" i="13"/>
  <c r="AE232" i="13"/>
  <c r="AD232" i="13"/>
  <c r="AE233" i="13"/>
  <c r="AD233" i="13"/>
  <c r="AC233" i="13"/>
  <c r="AE236" i="13"/>
  <c r="AD236" i="13"/>
  <c r="AC236" i="13"/>
  <c r="AE242" i="13"/>
  <c r="AD242" i="13"/>
  <c r="AC242" i="13"/>
  <c r="AE241" i="13"/>
  <c r="AD241" i="13"/>
  <c r="AC241" i="13"/>
  <c r="AE235" i="13"/>
  <c r="AD235" i="13"/>
  <c r="AC235" i="13"/>
  <c r="AE239" i="13"/>
  <c r="AD239" i="13"/>
  <c r="AC239" i="13"/>
  <c r="E246" i="13"/>
  <c r="AE234" i="13"/>
  <c r="AD234" i="13"/>
  <c r="AC234" i="13"/>
  <c r="AE238" i="13"/>
  <c r="AD238" i="13"/>
  <c r="AC238" i="13"/>
  <c r="AC211" i="13"/>
  <c r="M263" i="4"/>
  <c r="S263" i="4"/>
  <c r="X263" i="4"/>
  <c r="R263" i="4"/>
  <c r="W263" i="4"/>
  <c r="AB263" i="4"/>
  <c r="J263" i="4"/>
  <c r="O263" i="4"/>
  <c r="L263" i="4"/>
  <c r="Q263" i="4"/>
  <c r="Y263" i="4"/>
  <c r="U263" i="4"/>
  <c r="I263" i="4"/>
  <c r="E263" i="4"/>
  <c r="P263" i="4"/>
  <c r="AC251" i="4"/>
  <c r="AC263" i="4"/>
  <c r="H263" i="4"/>
  <c r="T263" i="4"/>
  <c r="G263" i="4"/>
  <c r="AA263" i="4"/>
  <c r="V263" i="4"/>
  <c r="Z263" i="4"/>
  <c r="F263" i="4"/>
  <c r="K263" i="4"/>
  <c r="N263" i="4"/>
  <c r="AC247" i="4"/>
  <c r="E282" i="4"/>
  <c r="AE270" i="4"/>
  <c r="AD270" i="4"/>
  <c r="AC270" i="4"/>
  <c r="AE274" i="4"/>
  <c r="AD274" i="4"/>
  <c r="AC274" i="4"/>
  <c r="AE278" i="4"/>
  <c r="AD278" i="4"/>
  <c r="AC278" i="4"/>
  <c r="AE279" i="4"/>
  <c r="AD279" i="4"/>
  <c r="AC279" i="4"/>
  <c r="AE269" i="4"/>
  <c r="AD269" i="4"/>
  <c r="AC269" i="4"/>
  <c r="AE271" i="4"/>
  <c r="AD271" i="4"/>
  <c r="AC271" i="4"/>
  <c r="AE272" i="4"/>
  <c r="AD272" i="4"/>
  <c r="AC272" i="4"/>
  <c r="AE273" i="4"/>
  <c r="AD273" i="4"/>
  <c r="AC273" i="4"/>
  <c r="AE276" i="4"/>
  <c r="AD276" i="4"/>
  <c r="AC276" i="4"/>
  <c r="AE268" i="4"/>
  <c r="AD268" i="4"/>
  <c r="AE275" i="4"/>
  <c r="AD275" i="4"/>
  <c r="AC275" i="4"/>
  <c r="AE277" i="4"/>
  <c r="AD277" i="4"/>
  <c r="AC277" i="4"/>
  <c r="J244" i="13"/>
  <c r="F244" i="13"/>
  <c r="Y244" i="13"/>
  <c r="AB244" i="13"/>
  <c r="U244" i="13"/>
  <c r="S244" i="13"/>
  <c r="AA244" i="13"/>
  <c r="P244" i="13"/>
  <c r="Q244" i="13"/>
  <c r="Z244" i="13"/>
  <c r="T244" i="13"/>
  <c r="L244" i="13"/>
  <c r="R244" i="13"/>
  <c r="K244" i="13"/>
  <c r="N244" i="13"/>
  <c r="O244" i="13"/>
  <c r="AC232" i="13"/>
  <c r="AC244" i="13"/>
  <c r="V244" i="13"/>
  <c r="M244" i="13"/>
  <c r="G244" i="13"/>
  <c r="I244" i="13"/>
  <c r="E244" i="13"/>
  <c r="W244" i="13"/>
  <c r="X244" i="13"/>
  <c r="H244" i="13"/>
  <c r="AC228" i="13"/>
  <c r="AE256" i="13"/>
  <c r="AD256" i="13"/>
  <c r="AC256" i="13"/>
  <c r="AE255" i="13"/>
  <c r="AD255" i="13"/>
  <c r="AC255" i="13"/>
  <c r="AE257" i="13"/>
  <c r="AD257" i="13"/>
  <c r="AC257" i="13"/>
  <c r="E263" i="13"/>
  <c r="AE251" i="13"/>
  <c r="AD251" i="13"/>
  <c r="AC251" i="13"/>
  <c r="AE254" i="13"/>
  <c r="AD254" i="13"/>
  <c r="AC254" i="13"/>
  <c r="AE250" i="13"/>
  <c r="AD250" i="13"/>
  <c r="AC250" i="13"/>
  <c r="AE252" i="13"/>
  <c r="AD252" i="13"/>
  <c r="AC252" i="13"/>
  <c r="AE249" i="13"/>
  <c r="AD249" i="13"/>
  <c r="AE260" i="13"/>
  <c r="AD260" i="13"/>
  <c r="AC260" i="13"/>
  <c r="AE253" i="13"/>
  <c r="AD253" i="13"/>
  <c r="AC253" i="13"/>
  <c r="AE258" i="13"/>
  <c r="AD258" i="13"/>
  <c r="AC258" i="13"/>
  <c r="AE259" i="13"/>
  <c r="AD259" i="13"/>
  <c r="AC259" i="13"/>
  <c r="AC264" i="4"/>
  <c r="E280" i="4"/>
  <c r="R280" i="4"/>
  <c r="P280" i="4"/>
  <c r="AB280" i="4"/>
  <c r="J280" i="4"/>
  <c r="H280" i="4"/>
  <c r="T280" i="4"/>
  <c r="Y280" i="4"/>
  <c r="W280" i="4"/>
  <c r="L280" i="4"/>
  <c r="Q280" i="4"/>
  <c r="O280" i="4"/>
  <c r="AA280" i="4"/>
  <c r="I280" i="4"/>
  <c r="G280" i="4"/>
  <c r="S280" i="4"/>
  <c r="AC268" i="4"/>
  <c r="AC280" i="4"/>
  <c r="V280" i="4"/>
  <c r="M280" i="4"/>
  <c r="Z280" i="4"/>
  <c r="X280" i="4"/>
  <c r="F280" i="4"/>
  <c r="U280" i="4"/>
  <c r="K280" i="4"/>
  <c r="N280" i="4"/>
  <c r="E299" i="4"/>
  <c r="AE285" i="4"/>
  <c r="AD285" i="4"/>
  <c r="AE288" i="4"/>
  <c r="AD288" i="4"/>
  <c r="AC288" i="4"/>
  <c r="AE295" i="4"/>
  <c r="AD295" i="4"/>
  <c r="AC295" i="4"/>
  <c r="AE287" i="4"/>
  <c r="AD287" i="4"/>
  <c r="AC287" i="4"/>
  <c r="AE290" i="4"/>
  <c r="AD290" i="4"/>
  <c r="AC290" i="4"/>
  <c r="AE292" i="4"/>
  <c r="AD292" i="4"/>
  <c r="AC292" i="4"/>
  <c r="AE296" i="4"/>
  <c r="AD296" i="4"/>
  <c r="AC296" i="4"/>
  <c r="AE293" i="4"/>
  <c r="AD293" i="4"/>
  <c r="AC293" i="4"/>
  <c r="AE289" i="4"/>
  <c r="AD289" i="4"/>
  <c r="AC289" i="4"/>
  <c r="AE291" i="4"/>
  <c r="AD291" i="4"/>
  <c r="AC291" i="4"/>
  <c r="AE286" i="4"/>
  <c r="AD286" i="4"/>
  <c r="AC286" i="4"/>
  <c r="AE294" i="4"/>
  <c r="AD294" i="4"/>
  <c r="AC294" i="4"/>
  <c r="AE271" i="13"/>
  <c r="AD271" i="13"/>
  <c r="AC271" i="13"/>
  <c r="AE269" i="13"/>
  <c r="AD269" i="13"/>
  <c r="AC269" i="13"/>
  <c r="E280" i="13"/>
  <c r="AE266" i="13"/>
  <c r="AD266" i="13"/>
  <c r="AE268" i="13"/>
  <c r="AD268" i="13"/>
  <c r="AC268" i="13"/>
  <c r="AE272" i="13"/>
  <c r="AD272" i="13"/>
  <c r="AC272" i="13"/>
  <c r="AE275" i="13"/>
  <c r="AD275" i="13"/>
  <c r="AC275" i="13"/>
  <c r="AE267" i="13"/>
  <c r="AD267" i="13"/>
  <c r="AC267" i="13"/>
  <c r="AE274" i="13"/>
  <c r="AD274" i="13"/>
  <c r="AC274" i="13"/>
  <c r="AE276" i="13"/>
  <c r="AD276" i="13"/>
  <c r="AC276" i="13"/>
  <c r="AE270" i="13"/>
  <c r="AD270" i="13"/>
  <c r="AC270" i="13"/>
  <c r="AE273" i="13"/>
  <c r="AD273" i="13"/>
  <c r="AC273" i="13"/>
  <c r="AE277" i="13"/>
  <c r="AD277" i="13"/>
  <c r="AC277" i="13"/>
  <c r="F261" i="13"/>
  <c r="Y261" i="13"/>
  <c r="U261" i="13"/>
  <c r="I261" i="13"/>
  <c r="L261" i="13"/>
  <c r="T261" i="13"/>
  <c r="Z261" i="13"/>
  <c r="E261" i="13"/>
  <c r="M261" i="13"/>
  <c r="J261" i="13"/>
  <c r="S261" i="13"/>
  <c r="W261" i="13"/>
  <c r="H261" i="13"/>
  <c r="N261" i="13"/>
  <c r="K261" i="13"/>
  <c r="P261" i="13"/>
  <c r="G261" i="13"/>
  <c r="X261" i="13"/>
  <c r="O261" i="13"/>
  <c r="R261" i="13"/>
  <c r="AC249" i="13"/>
  <c r="AC261" i="13"/>
  <c r="V261" i="13"/>
  <c r="AA261" i="13"/>
  <c r="AB261" i="13"/>
  <c r="Q261" i="13"/>
  <c r="AC245" i="13"/>
  <c r="U297" i="4"/>
  <c r="AA297" i="4"/>
  <c r="I297" i="4"/>
  <c r="N297" i="4"/>
  <c r="M297" i="4"/>
  <c r="S297" i="4"/>
  <c r="X297" i="4"/>
  <c r="F297" i="4"/>
  <c r="E297" i="4"/>
  <c r="K297" i="4"/>
  <c r="P297" i="4"/>
  <c r="AC285" i="4"/>
  <c r="AC297" i="4"/>
  <c r="Z297" i="4"/>
  <c r="H297" i="4"/>
  <c r="R297" i="4"/>
  <c r="W297" i="4"/>
  <c r="AB297" i="4"/>
  <c r="J297" i="4"/>
  <c r="O297" i="4"/>
  <c r="L297" i="4"/>
  <c r="Q297" i="4"/>
  <c r="V297" i="4"/>
  <c r="Y297" i="4"/>
  <c r="G297" i="4"/>
  <c r="T297" i="4"/>
  <c r="E316" i="4"/>
  <c r="AE309" i="4"/>
  <c r="AD309" i="4"/>
  <c r="AC309" i="4"/>
  <c r="AE311" i="4"/>
  <c r="AD311" i="4"/>
  <c r="AC311" i="4"/>
  <c r="AE313" i="4"/>
  <c r="AD313" i="4"/>
  <c r="AC313" i="4"/>
  <c r="AE303" i="4"/>
  <c r="AD303" i="4"/>
  <c r="AC303" i="4"/>
  <c r="AE312" i="4"/>
  <c r="AD312" i="4"/>
  <c r="AC312" i="4"/>
  <c r="AE310" i="4"/>
  <c r="AD310" i="4"/>
  <c r="AC310" i="4"/>
  <c r="AE307" i="4"/>
  <c r="AD307" i="4"/>
  <c r="AC307" i="4"/>
  <c r="AE304" i="4"/>
  <c r="AD304" i="4"/>
  <c r="AC304" i="4"/>
  <c r="AE302" i="4"/>
  <c r="AD302" i="4"/>
  <c r="AE308" i="4"/>
  <c r="AD308" i="4"/>
  <c r="AC308" i="4"/>
  <c r="AE306" i="4"/>
  <c r="AD306" i="4"/>
  <c r="AC306" i="4"/>
  <c r="AE305" i="4"/>
  <c r="AD305" i="4"/>
  <c r="AC305" i="4"/>
  <c r="AC281" i="4"/>
  <c r="R278" i="13"/>
  <c r="V278" i="13"/>
  <c r="T278" i="13"/>
  <c r="U278" i="13"/>
  <c r="P278" i="13"/>
  <c r="AA278" i="13"/>
  <c r="S278" i="13"/>
  <c r="E278" i="13"/>
  <c r="I278" i="13"/>
  <c r="Z278" i="13"/>
  <c r="X278" i="13"/>
  <c r="Y278" i="13"/>
  <c r="J278" i="13"/>
  <c r="H278" i="13"/>
  <c r="Q278" i="13"/>
  <c r="W278" i="13"/>
  <c r="N278" i="13"/>
  <c r="F278" i="13"/>
  <c r="AB278" i="13"/>
  <c r="L278" i="13"/>
  <c r="AC266" i="13"/>
  <c r="AC278" i="13"/>
  <c r="K278" i="13"/>
  <c r="M278" i="13"/>
  <c r="O278" i="13"/>
  <c r="G278" i="13"/>
  <c r="AE289" i="13"/>
  <c r="AD289" i="13"/>
  <c r="AC289" i="13"/>
  <c r="AE288" i="13"/>
  <c r="AD288" i="13"/>
  <c r="AC288" i="13"/>
  <c r="AE290" i="13"/>
  <c r="AD290" i="13"/>
  <c r="AC290" i="13"/>
  <c r="AE291" i="13"/>
  <c r="AD291" i="13"/>
  <c r="AC291" i="13"/>
  <c r="AE292" i="13"/>
  <c r="AD292" i="13"/>
  <c r="AC292" i="13"/>
  <c r="AE284" i="13"/>
  <c r="AD284" i="13"/>
  <c r="AC284" i="13"/>
  <c r="AE285" i="13"/>
  <c r="AD285" i="13"/>
  <c r="AC285" i="13"/>
  <c r="AE294" i="13"/>
  <c r="AD294" i="13"/>
  <c r="AC294" i="13"/>
  <c r="AE293" i="13"/>
  <c r="AD293" i="13"/>
  <c r="AC293" i="13"/>
  <c r="AE287" i="13"/>
  <c r="AD287" i="13"/>
  <c r="AC287" i="13"/>
  <c r="E297" i="13"/>
  <c r="AE283" i="13"/>
  <c r="AD283" i="13"/>
  <c r="AE286" i="13"/>
  <c r="AD286" i="13"/>
  <c r="AC286" i="13"/>
  <c r="AC262" i="13"/>
  <c r="E333" i="4"/>
  <c r="AE326" i="4"/>
  <c r="AD326" i="4"/>
  <c r="AC326" i="4"/>
  <c r="AE320" i="4"/>
  <c r="AD320" i="4"/>
  <c r="AC320" i="4"/>
  <c r="AE328" i="4"/>
  <c r="AD328" i="4"/>
  <c r="AC328" i="4"/>
  <c r="AE325" i="4"/>
  <c r="AD325" i="4"/>
  <c r="AC325" i="4"/>
  <c r="AE321" i="4"/>
  <c r="AD321" i="4"/>
  <c r="AC321" i="4"/>
  <c r="AE329" i="4"/>
  <c r="AD329" i="4"/>
  <c r="AC329" i="4"/>
  <c r="AE322" i="4"/>
  <c r="AD322" i="4"/>
  <c r="AC322" i="4"/>
  <c r="AE330" i="4"/>
  <c r="AD330" i="4"/>
  <c r="AC330" i="4"/>
  <c r="AE327" i="4"/>
  <c r="AD327" i="4"/>
  <c r="AC327" i="4"/>
  <c r="AE324" i="4"/>
  <c r="AD324" i="4"/>
  <c r="AC324" i="4"/>
  <c r="AE319" i="4"/>
  <c r="AD319" i="4"/>
  <c r="AE323" i="4"/>
  <c r="AD323" i="4"/>
  <c r="AC323" i="4"/>
  <c r="AC298" i="4"/>
  <c r="E314" i="4"/>
  <c r="R314" i="4"/>
  <c r="P314" i="4"/>
  <c r="AB314" i="4"/>
  <c r="J314" i="4"/>
  <c r="H314" i="4"/>
  <c r="L314" i="4"/>
  <c r="Q314" i="4"/>
  <c r="O314" i="4"/>
  <c r="AA314" i="4"/>
  <c r="I314" i="4"/>
  <c r="G314" i="4"/>
  <c r="S314" i="4"/>
  <c r="AC302" i="4"/>
  <c r="AC314" i="4"/>
  <c r="V314" i="4"/>
  <c r="M314" i="4"/>
  <c r="Z314" i="4"/>
  <c r="X314" i="4"/>
  <c r="F314" i="4"/>
  <c r="W314" i="4"/>
  <c r="N314" i="4"/>
  <c r="U314" i="4"/>
  <c r="T314" i="4"/>
  <c r="Y314" i="4"/>
  <c r="K314" i="4"/>
  <c r="Q295" i="13"/>
  <c r="J295" i="13"/>
  <c r="E295" i="13"/>
  <c r="H295" i="13"/>
  <c r="S295" i="13"/>
  <c r="F295" i="13"/>
  <c r="O295" i="13"/>
  <c r="P295" i="13"/>
  <c r="U295" i="13"/>
  <c r="R295" i="13"/>
  <c r="T295" i="13"/>
  <c r="W295" i="13"/>
  <c r="K295" i="13"/>
  <c r="Y295" i="13"/>
  <c r="M295" i="13"/>
  <c r="Z295" i="13"/>
  <c r="I295" i="13"/>
  <c r="AA295" i="13"/>
  <c r="V295" i="13"/>
  <c r="G295" i="13"/>
  <c r="L295" i="13"/>
  <c r="AB295" i="13"/>
  <c r="AC283" i="13"/>
  <c r="AC295" i="13"/>
  <c r="N295" i="13"/>
  <c r="X295" i="13"/>
  <c r="AC279" i="13"/>
  <c r="AE305" i="13"/>
  <c r="AD305" i="13"/>
  <c r="AC305" i="13"/>
  <c r="AE306" i="13"/>
  <c r="AD306" i="13"/>
  <c r="AC306" i="13"/>
  <c r="AE301" i="13"/>
  <c r="AD301" i="13"/>
  <c r="AC301" i="13"/>
  <c r="AE307" i="13"/>
  <c r="AD307" i="13"/>
  <c r="AC307" i="13"/>
  <c r="AE310" i="13"/>
  <c r="AD310" i="13"/>
  <c r="AC310" i="13"/>
  <c r="AE311" i="13"/>
  <c r="AD311" i="13"/>
  <c r="AC311" i="13"/>
  <c r="E314" i="13"/>
  <c r="AE304" i="13"/>
  <c r="AD304" i="13"/>
  <c r="AC304" i="13"/>
  <c r="AE309" i="13"/>
  <c r="AD309" i="13"/>
  <c r="AC309" i="13"/>
  <c r="AE300" i="13"/>
  <c r="AD300" i="13"/>
  <c r="AE308" i="13"/>
  <c r="AD308" i="13"/>
  <c r="AC308" i="13"/>
  <c r="AE302" i="13"/>
  <c r="AD302" i="13"/>
  <c r="AC302" i="13"/>
  <c r="AE303" i="13"/>
  <c r="AD303" i="13"/>
  <c r="AC303" i="13"/>
  <c r="AC319" i="4"/>
  <c r="AC331" i="4"/>
  <c r="Z331" i="4"/>
  <c r="H331" i="4"/>
  <c r="R331" i="4"/>
  <c r="W331" i="4"/>
  <c r="T331" i="4"/>
  <c r="Y331" i="4"/>
  <c r="G331" i="4"/>
  <c r="L331" i="4"/>
  <c r="Q331" i="4"/>
  <c r="V331" i="4"/>
  <c r="U331" i="4"/>
  <c r="AA331" i="4"/>
  <c r="I331" i="4"/>
  <c r="N331" i="4"/>
  <c r="E331" i="4"/>
  <c r="K331" i="4"/>
  <c r="P331" i="4"/>
  <c r="M331" i="4"/>
  <c r="AB331" i="4"/>
  <c r="S331" i="4"/>
  <c r="J331" i="4"/>
  <c r="X331" i="4"/>
  <c r="F331" i="4"/>
  <c r="O331" i="4"/>
  <c r="AC315" i="4"/>
  <c r="E350" i="4"/>
  <c r="AE346" i="4"/>
  <c r="AD346" i="4"/>
  <c r="AC346" i="4"/>
  <c r="AE338" i="4"/>
  <c r="AD338" i="4"/>
  <c r="AC338" i="4"/>
  <c r="AE345" i="4"/>
  <c r="AD345" i="4"/>
  <c r="AC345" i="4"/>
  <c r="AE342" i="4"/>
  <c r="AD342" i="4"/>
  <c r="AC342" i="4"/>
  <c r="AE344" i="4"/>
  <c r="AD344" i="4"/>
  <c r="AC344" i="4"/>
  <c r="AE336" i="4"/>
  <c r="AD336" i="4"/>
  <c r="AE343" i="4"/>
  <c r="AD343" i="4"/>
  <c r="AC343" i="4"/>
  <c r="AE337" i="4"/>
  <c r="AD337" i="4"/>
  <c r="AC337" i="4"/>
  <c r="AE339" i="4"/>
  <c r="AD339" i="4"/>
  <c r="AC339" i="4"/>
  <c r="AE347" i="4"/>
  <c r="AD347" i="4"/>
  <c r="AC347" i="4"/>
  <c r="AE340" i="4"/>
  <c r="AD340" i="4"/>
  <c r="AC340" i="4"/>
  <c r="AE341" i="4"/>
  <c r="AD341" i="4"/>
  <c r="AC341" i="4"/>
  <c r="L312" i="13"/>
  <c r="S312" i="13"/>
  <c r="R312" i="13"/>
  <c r="M312" i="13"/>
  <c r="G312" i="13"/>
  <c r="Q312" i="13"/>
  <c r="AC300" i="13"/>
  <c r="AC312" i="13"/>
  <c r="P312" i="13"/>
  <c r="O312" i="13"/>
  <c r="U312" i="13"/>
  <c r="T312" i="13"/>
  <c r="W312" i="13"/>
  <c r="N312" i="13"/>
  <c r="K312" i="13"/>
  <c r="Y312" i="13"/>
  <c r="AA312" i="13"/>
  <c r="AB312" i="13"/>
  <c r="I312" i="13"/>
  <c r="Z312" i="13"/>
  <c r="H312" i="13"/>
  <c r="X312" i="13"/>
  <c r="V312" i="13"/>
  <c r="F312" i="13"/>
  <c r="E312" i="13"/>
  <c r="J312" i="13"/>
  <c r="AC296" i="13"/>
  <c r="E331" i="13"/>
  <c r="AE317" i="13"/>
  <c r="AD317" i="13"/>
  <c r="AE323" i="13"/>
  <c r="AD323" i="13"/>
  <c r="AC323" i="13"/>
  <c r="AE319" i="13"/>
  <c r="AD319" i="13"/>
  <c r="AC319" i="13"/>
  <c r="AE327" i="13"/>
  <c r="AD327" i="13"/>
  <c r="AC327" i="13"/>
  <c r="AE318" i="13"/>
  <c r="AD318" i="13"/>
  <c r="AC318" i="13"/>
  <c r="AE324" i="13"/>
  <c r="AD324" i="13"/>
  <c r="AC324" i="13"/>
  <c r="AE320" i="13"/>
  <c r="AD320" i="13"/>
  <c r="AC320" i="13"/>
  <c r="AE325" i="13"/>
  <c r="AD325" i="13"/>
  <c r="AC325" i="13"/>
  <c r="AE322" i="13"/>
  <c r="AD322" i="13"/>
  <c r="AC322" i="13"/>
  <c r="AE326" i="13"/>
  <c r="AD326" i="13"/>
  <c r="AC326" i="13"/>
  <c r="AE321" i="13"/>
  <c r="AD321" i="13"/>
  <c r="AC321" i="13"/>
  <c r="AE328" i="13"/>
  <c r="AD328" i="13"/>
  <c r="AC328" i="13"/>
  <c r="L348" i="4"/>
  <c r="Q348" i="4"/>
  <c r="O348" i="4"/>
  <c r="AB348" i="4"/>
  <c r="AA348" i="4"/>
  <c r="I348" i="4"/>
  <c r="G348" i="4"/>
  <c r="S348" i="4"/>
  <c r="AC336" i="4"/>
  <c r="AC348" i="4"/>
  <c r="V348" i="4"/>
  <c r="K348" i="4"/>
  <c r="J348" i="4"/>
  <c r="U348" i="4"/>
  <c r="N348" i="4"/>
  <c r="H348" i="4"/>
  <c r="M348" i="4"/>
  <c r="Z348" i="4"/>
  <c r="X348" i="4"/>
  <c r="F348" i="4"/>
  <c r="E348" i="4"/>
  <c r="R348" i="4"/>
  <c r="P348" i="4"/>
  <c r="T348" i="4"/>
  <c r="Y348" i="4"/>
  <c r="W348" i="4"/>
  <c r="AC332" i="4"/>
  <c r="AE355" i="4"/>
  <c r="AD355" i="4"/>
  <c r="AC355" i="4"/>
  <c r="AE353" i="4"/>
  <c r="AD353" i="4"/>
  <c r="AE362" i="4"/>
  <c r="AD362" i="4"/>
  <c r="AC362" i="4"/>
  <c r="AE359" i="4"/>
  <c r="AD359" i="4"/>
  <c r="AC359" i="4"/>
  <c r="AE357" i="4"/>
  <c r="AD357" i="4"/>
  <c r="AC357" i="4"/>
  <c r="AE360" i="4"/>
  <c r="AD360" i="4"/>
  <c r="AC360" i="4"/>
  <c r="AE356" i="4"/>
  <c r="AD356" i="4"/>
  <c r="AC356" i="4"/>
  <c r="AE364" i="4"/>
  <c r="AD364" i="4"/>
  <c r="AC364" i="4"/>
  <c r="AE354" i="4"/>
  <c r="AD354" i="4"/>
  <c r="AC354" i="4"/>
  <c r="AE363" i="4"/>
  <c r="AD363" i="4"/>
  <c r="AC363" i="4"/>
  <c r="AE361" i="4"/>
  <c r="AD361" i="4"/>
  <c r="AC361" i="4"/>
  <c r="AE358" i="4"/>
  <c r="AD358" i="4"/>
  <c r="AC358" i="4"/>
  <c r="AC313" i="13"/>
  <c r="W329" i="13"/>
  <c r="G329" i="13"/>
  <c r="X329" i="13"/>
  <c r="V329" i="13"/>
  <c r="AB329" i="13"/>
  <c r="F329" i="13"/>
  <c r="L329" i="13"/>
  <c r="S329" i="13"/>
  <c r="J329" i="13"/>
  <c r="R329" i="13"/>
  <c r="AA329" i="13"/>
  <c r="Q329" i="13"/>
  <c r="AC317" i="13"/>
  <c r="AC329" i="13"/>
  <c r="H329" i="13"/>
  <c r="O329" i="13"/>
  <c r="E329" i="13"/>
  <c r="N329" i="13"/>
  <c r="K329" i="13"/>
  <c r="P329" i="13"/>
  <c r="T329" i="13"/>
  <c r="Y329" i="13"/>
  <c r="I329" i="13"/>
  <c r="Z329" i="13"/>
  <c r="U329" i="13"/>
  <c r="M329" i="13"/>
  <c r="AE340" i="13"/>
  <c r="AD340" i="13"/>
  <c r="AC340" i="13"/>
  <c r="AE336" i="13"/>
  <c r="AD336" i="13"/>
  <c r="AC336" i="13"/>
  <c r="AE343" i="13"/>
  <c r="AD343" i="13"/>
  <c r="AC343" i="13"/>
  <c r="AE337" i="13"/>
  <c r="AD337" i="13"/>
  <c r="AC337" i="13"/>
  <c r="AE338" i="13"/>
  <c r="AD338" i="13"/>
  <c r="AC338" i="13"/>
  <c r="AE342" i="13"/>
  <c r="AD342" i="13"/>
  <c r="AC342" i="13"/>
  <c r="AE339" i="13"/>
  <c r="AD339" i="13"/>
  <c r="AC339" i="13"/>
  <c r="AE344" i="13"/>
  <c r="AD344" i="13"/>
  <c r="AC344" i="13"/>
  <c r="AE335" i="13"/>
  <c r="AD335" i="13"/>
  <c r="AC335" i="13"/>
  <c r="AE345" i="13"/>
  <c r="AD345" i="13"/>
  <c r="AC345" i="13"/>
  <c r="E348" i="13"/>
  <c r="AE334" i="13"/>
  <c r="AD334" i="13"/>
  <c r="AE341" i="13"/>
  <c r="AD341" i="13"/>
  <c r="AC341" i="13"/>
  <c r="U365" i="4"/>
  <c r="AA365" i="4"/>
  <c r="I365" i="4"/>
  <c r="N365" i="4"/>
  <c r="S365" i="4"/>
  <c r="F365" i="4"/>
  <c r="AC353" i="4"/>
  <c r="AC365" i="4"/>
  <c r="O365" i="4"/>
  <c r="G365" i="4"/>
  <c r="M365" i="4"/>
  <c r="X365" i="4"/>
  <c r="W365" i="4"/>
  <c r="E365" i="4"/>
  <c r="K365" i="4"/>
  <c r="P365" i="4"/>
  <c r="H365" i="4"/>
  <c r="Z365" i="4"/>
  <c r="R365" i="4"/>
  <c r="T365" i="4"/>
  <c r="AB365" i="4"/>
  <c r="J365" i="4"/>
  <c r="Y365" i="4"/>
  <c r="L365" i="4"/>
  <c r="Q365" i="4"/>
  <c r="V365" i="4"/>
  <c r="AC349" i="4"/>
  <c r="R346" i="13"/>
  <c r="V346" i="13"/>
  <c r="N346" i="13"/>
  <c r="P346" i="13"/>
  <c r="G346" i="13"/>
  <c r="K346" i="13"/>
  <c r="O346" i="13"/>
  <c r="U346" i="13"/>
  <c r="AB346" i="13"/>
  <c r="Q346" i="13"/>
  <c r="AA346" i="13"/>
  <c r="J346" i="13"/>
  <c r="M346" i="13"/>
  <c r="H346" i="13"/>
  <c r="F346" i="13"/>
  <c r="Z346" i="13"/>
  <c r="T346" i="13"/>
  <c r="S346" i="13"/>
  <c r="X346" i="13"/>
  <c r="Y346" i="13"/>
  <c r="E346" i="13"/>
  <c r="W346" i="13"/>
  <c r="I346" i="13"/>
  <c r="L346" i="13"/>
  <c r="AC334" i="13"/>
  <c r="AC346" i="13"/>
  <c r="AC330" i="13"/>
  <c r="AE356" i="13"/>
  <c r="AD356" i="13"/>
  <c r="AC356" i="13"/>
  <c r="AE359" i="13"/>
  <c r="AD359" i="13"/>
  <c r="AC359" i="13"/>
  <c r="AE352" i="13"/>
  <c r="AD352" i="13"/>
  <c r="AC352" i="13"/>
  <c r="AE355" i="13"/>
  <c r="AD355" i="13"/>
  <c r="AC355" i="13"/>
  <c r="AE353" i="13"/>
  <c r="AD353" i="13"/>
  <c r="AC353" i="13"/>
  <c r="AE362" i="13"/>
  <c r="AD362" i="13"/>
  <c r="AC362" i="13"/>
  <c r="AE357" i="13"/>
  <c r="AD357" i="13"/>
  <c r="AC357" i="13"/>
  <c r="AE354" i="13"/>
  <c r="AD354" i="13"/>
  <c r="AC354" i="13"/>
  <c r="AE358" i="13"/>
  <c r="AD358" i="13"/>
  <c r="AC358" i="13"/>
  <c r="AE360" i="13"/>
  <c r="AD360" i="13"/>
  <c r="AC360" i="13"/>
  <c r="AE361" i="13"/>
  <c r="AD361" i="13"/>
  <c r="AC361" i="13"/>
  <c r="AE351" i="13"/>
  <c r="AD351" i="13"/>
  <c r="AC366" i="4"/>
  <c r="T363" i="13"/>
  <c r="S363" i="13"/>
  <c r="J363" i="13"/>
  <c r="P363" i="13"/>
  <c r="M363" i="13"/>
  <c r="Y363" i="13"/>
  <c r="AC351" i="13"/>
  <c r="AC363" i="13"/>
  <c r="H363" i="13"/>
  <c r="E363" i="13"/>
  <c r="X363" i="13"/>
  <c r="W363" i="13"/>
  <c r="U363" i="13"/>
  <c r="G363" i="13"/>
  <c r="V363" i="13"/>
  <c r="K363" i="13"/>
  <c r="N363" i="13"/>
  <c r="L363" i="13"/>
  <c r="O363" i="13"/>
  <c r="Q363" i="13"/>
  <c r="Z363" i="13"/>
  <c r="AA363" i="13"/>
  <c r="R363" i="13"/>
  <c r="F363" i="13"/>
  <c r="AB363" i="13"/>
  <c r="I363" i="13"/>
  <c r="AC347" i="13"/>
  <c r="AC364"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Dennis Dyc-O'Neal</author>
    <author>Ryan Belgram</author>
  </authors>
  <commentList>
    <comment ref="B12" authorId="0" shapeId="0" xr:uid="{00000000-0006-0000-0300-000001000000}">
      <text>
        <r>
          <rPr>
            <b/>
            <sz val="9"/>
            <color indexed="81"/>
            <rFont val="Tahoma"/>
            <family val="2"/>
          </rPr>
          <t>In decimal format</t>
        </r>
      </text>
    </comment>
    <comment ref="G12" authorId="0" shapeId="0" xr:uid="{00000000-0006-0000-0300-000002000000}">
      <text>
        <r>
          <rPr>
            <b/>
            <sz val="9"/>
            <color indexed="81"/>
            <rFont val="Tahoma"/>
            <family val="2"/>
          </rPr>
          <t>In decimal format</t>
        </r>
      </text>
    </comment>
    <comment ref="E19" authorId="1" shapeId="0" xr:uid="{34F8DF74-D554-481B-BF93-EF96DE00AF00}">
      <text>
        <r>
          <rPr>
            <sz val="9"/>
            <color indexed="81"/>
            <rFont val="Tahoma"/>
            <family val="2"/>
          </rPr>
          <t>Includes CEQA Determination, Conditional Use Permit, Building Permit, Other Enviromental Permits, etc.</t>
        </r>
      </text>
    </comment>
    <comment ref="E21" authorId="1" shapeId="0" xr:uid="{3F7704F0-16BD-49D9-9150-1CB2CFA8AFD0}">
      <text>
        <r>
          <rPr>
            <sz val="9"/>
            <color indexed="81"/>
            <rFont val="Tahoma"/>
            <family val="2"/>
          </rPr>
          <t>Facility must
interconnect to the CAISO system.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Dennis Dyc-O'Neal</author>
  </authors>
  <commentList>
    <comment ref="E8" authorId="0" shapeId="0" xr:uid="{00000000-0006-0000-0500-000001000000}">
      <text>
        <r>
          <rPr>
            <b/>
            <sz val="9"/>
            <color indexed="81"/>
            <rFont val="Tahoma"/>
            <family val="2"/>
          </rPr>
          <t>This year corresponds to the Contract Year Start Date and is auto-populated based on the manually-entered Contract Year Start Date in tab "3.Offer Terms"</t>
        </r>
      </text>
    </comment>
  </commentList>
</comments>
</file>

<file path=xl/sharedStrings.xml><?xml version="1.0" encoding="utf-8"?>
<sst xmlns="http://schemas.openxmlformats.org/spreadsheetml/2006/main" count="985" uniqueCount="255">
  <si>
    <t>Street Address:</t>
  </si>
  <si>
    <t>AK</t>
  </si>
  <si>
    <t xml:space="preserve"> </t>
  </si>
  <si>
    <t>Authorized Contact # 1:</t>
  </si>
  <si>
    <t>Authorized Contact # 2:</t>
  </si>
  <si>
    <t>Choose One</t>
  </si>
  <si>
    <t>Name</t>
  </si>
  <si>
    <t>Ownership</t>
  </si>
  <si>
    <t>Website URL</t>
  </si>
  <si>
    <t>Month</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</si>
  <si>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</si>
  <si>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</si>
  <si>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</si>
  <si>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</si>
  <si>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</si>
  <si>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</si>
  <si>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</si>
  <si>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</si>
  <si>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</si>
  <si>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</si>
  <si>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</si>
  <si>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</si>
  <si>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</si>
  <si>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</si>
  <si>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</si>
  <si>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</si>
  <si>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</si>
  <si>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</si>
  <si>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</si>
  <si>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</si>
  <si>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</si>
  <si>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</si>
  <si>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</si>
  <si>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</si>
  <si>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</si>
  <si>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</si>
  <si>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</si>
  <si>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</si>
  <si>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</si>
  <si>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</si>
  <si>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</si>
  <si>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</si>
  <si>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</si>
  <si>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</si>
  <si>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</si>
  <si>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</si>
  <si>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</si>
  <si>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</si>
  <si>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</si>
  <si>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</si>
  <si>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</si>
  <si>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</si>
  <si>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</si>
  <si>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</si>
  <si>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</si>
  <si>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</si>
  <si>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</si>
  <si>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</si>
  <si>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</si>
  <si>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</si>
  <si>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</si>
  <si>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</si>
  <si>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</si>
  <si>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</si>
  <si>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</si>
  <si>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</si>
  <si>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</si>
  <si>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</si>
  <si>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State</t>
  </si>
  <si>
    <t>New</t>
  </si>
  <si>
    <t>Facility Status</t>
  </si>
  <si>
    <t>Existing</t>
  </si>
  <si>
    <t>ERR Type</t>
  </si>
  <si>
    <t>Small Hydroelectric (30 MW or less)</t>
  </si>
  <si>
    <t>Other</t>
  </si>
  <si>
    <t>May</t>
  </si>
  <si>
    <t>Cash</t>
  </si>
  <si>
    <t>Line of Credit (LOC)</t>
  </si>
  <si>
    <t>Contract Year No:</t>
  </si>
  <si>
    <t>Hourly Total</t>
  </si>
  <si>
    <t xml:space="preserve">Jan </t>
  </si>
  <si>
    <t>Feb</t>
  </si>
  <si>
    <t>Mar</t>
  </si>
  <si>
    <t>Apr</t>
  </si>
  <si>
    <t>Jun</t>
  </si>
  <si>
    <t>Jul</t>
  </si>
  <si>
    <t>Aug</t>
  </si>
  <si>
    <t>Sep</t>
  </si>
  <si>
    <t>Oct</t>
  </si>
  <si>
    <t>Nov</t>
  </si>
  <si>
    <t>Dec</t>
  </si>
  <si>
    <t>Monthly Total</t>
  </si>
  <si>
    <t>Contract Quantity:  Expected Annual Energy (MWh)</t>
  </si>
  <si>
    <t>Please provide a generation profile forecast of each month's average-day net output energy production, stated in MW by hour, by month and by year.</t>
  </si>
  <si>
    <r>
      <t xml:space="preserve">Contract Year Start Date
</t>
    </r>
    <r>
      <rPr>
        <sz val="10"/>
        <color indexed="26"/>
        <rFont val="Arial"/>
        <family val="2"/>
      </rPr>
      <t>(mm/dd/yyyy)</t>
    </r>
  </si>
  <si>
    <r>
      <t xml:space="preserve">Contract Year Stop Date
</t>
    </r>
    <r>
      <rPr>
        <sz val="10"/>
        <color indexed="26"/>
        <rFont val="Arial"/>
        <family val="2"/>
      </rPr>
      <t>(mm/dd/yyyy)</t>
    </r>
  </si>
  <si>
    <t>Participant Information:</t>
  </si>
  <si>
    <t>Total must not exceed 100%</t>
  </si>
  <si>
    <t>Title</t>
  </si>
  <si>
    <t>Counterparty/Legal Entity Name:</t>
  </si>
  <si>
    <t>Zip Code</t>
  </si>
  <si>
    <t>Choose</t>
  </si>
  <si>
    <t>Developer Name:</t>
  </si>
  <si>
    <t>Participant Authorization and Attestation</t>
  </si>
  <si>
    <t>Electronic Signature</t>
  </si>
  <si>
    <t>Putting a "Yes" here certifies that typed name acts as your electronic signature</t>
  </si>
  <si>
    <t>Generating Facility</t>
  </si>
  <si>
    <t xml:space="preserve">Expected Annual Capacity Factor 
(%) </t>
  </si>
  <si>
    <t>Participant Proposal - Energy Pricing</t>
  </si>
  <si>
    <t>Generating Facility Information:</t>
  </si>
  <si>
    <t>Type of Site Control:</t>
  </si>
  <si>
    <t>Technology Type:</t>
  </si>
  <si>
    <t>Interconnection Application Status:</t>
  </si>
  <si>
    <t>Facility Status:</t>
  </si>
  <si>
    <t>CAISO ResourceID (if known):</t>
  </si>
  <si>
    <t>Legal Entity Name:</t>
  </si>
  <si>
    <t>Own</t>
  </si>
  <si>
    <t xml:space="preserve">Lease </t>
  </si>
  <si>
    <t>License</t>
  </si>
  <si>
    <t>Option to Own</t>
  </si>
  <si>
    <t>Option to Lease</t>
  </si>
  <si>
    <t>Energy Only Status</t>
  </si>
  <si>
    <t>Full Capacity Deliverability Status</t>
  </si>
  <si>
    <t>Generating Facility Deliverability:</t>
  </si>
  <si>
    <t>Owners of Generating Facility Entity:</t>
  </si>
  <si>
    <t>Application Submitted.  Study not yet received or screens not yet passed</t>
  </si>
  <si>
    <t>Phase I study or equivalent complete</t>
  </si>
  <si>
    <t>Phase II study or equivalent complete</t>
  </si>
  <si>
    <t>Fast Track Screens passed</t>
  </si>
  <si>
    <t>Independent Screens passed</t>
  </si>
  <si>
    <t>Not yet submitted application for Phase I study or equivalent</t>
  </si>
  <si>
    <t>Nameplate Capacity
(MW)</t>
  </si>
  <si>
    <t>OfferID (for internal use only):</t>
  </si>
  <si>
    <t xml:space="preserve">     Generating Facility Name:</t>
  </si>
  <si>
    <t>Generating Facility Location:</t>
  </si>
  <si>
    <t>Generating Facility Name:</t>
  </si>
  <si>
    <t>Generating Facility Developer Information (Leave blank if development will be done by Participant, or is Existing):</t>
  </si>
  <si>
    <t>Notes</t>
  </si>
  <si>
    <t>City:</t>
  </si>
  <si>
    <t>Website:</t>
  </si>
  <si>
    <t>First Name:</t>
  </si>
  <si>
    <t>Last Name:</t>
  </si>
  <si>
    <t>Title:</t>
  </si>
  <si>
    <t>Phone 1:</t>
  </si>
  <si>
    <t>Phone 2:</t>
  </si>
  <si>
    <t>Email Address:</t>
  </si>
  <si>
    <t>Instructions for Completing the Offer Form</t>
  </si>
  <si>
    <t>1. Participant Information</t>
  </si>
  <si>
    <t>2. Facility Information</t>
  </si>
  <si>
    <t>3. Offer Terms</t>
  </si>
  <si>
    <t>Index / Lists</t>
  </si>
  <si>
    <t>statelist</t>
  </si>
  <si>
    <t>These instructions for the Offer Form template consist of the following tabs, each of which need to be completed in full:</t>
  </si>
  <si>
    <t>Please carefully review and complete the Participant Authorization and Attestation section ("PAA").</t>
  </si>
  <si>
    <t>Latitude:</t>
  </si>
  <si>
    <t>Longitude:</t>
  </si>
  <si>
    <t>Interconnection Agreement (IA) executed</t>
  </si>
  <si>
    <t>Table 1</t>
  </si>
  <si>
    <t>Please provide complete information for each section (highlighted in yellow), including contact information for two (2) authorized Participant contacts.</t>
  </si>
  <si>
    <t>Please note that once the Contract Year Start Date is entered, the Contract Year Stop Date column and remaining Contract Year Start Dates will auto-populate.</t>
  </si>
  <si>
    <t>1. Participant Information and Contact Information</t>
  </si>
  <si>
    <t>Security</t>
  </si>
  <si>
    <t>Days/Month</t>
  </si>
  <si>
    <t>Site Control</t>
  </si>
  <si>
    <t>Interconnection Application Status</t>
  </si>
  <si>
    <t>Contract Term</t>
  </si>
  <si>
    <t>Generating Facility Deliverability</t>
  </si>
  <si>
    <t>Delivery Term (Contract Years):</t>
  </si>
  <si>
    <t>2. Generating Facility Information</t>
  </si>
  <si>
    <t>Table 1 - Generating Facility information related to the core energy production resource included in the Participants' offer.</t>
  </si>
  <si>
    <t xml:space="preserve">Please complete all sections (highlighted in yellow) that are applicable to your offer. </t>
  </si>
  <si>
    <t>Please provide an expected generation profile forecast of each month's average-day net output energy production in columns E to AB. The generation profile data should be stated in MW by hour, by month, and by year for the applicable years.</t>
  </si>
  <si>
    <t>Please note that if a Contract Year is different from a calendar year, then data will need to be entered for a partial year, e.g., for a 10 year contract the Contract Year Start Date is 2/01/2021, then by extension, the Contract Year End Date would be 1/31/2031. Data would need to be entered for the 2031 partial year.</t>
  </si>
  <si>
    <t>By selecting "Yes", participant confirms that they are "a duly authorized representative of Participant" AND that you attest, on behalf of Participant, that all information provided in this Offer Form and in response to this 2019 RFP is true and correct to the best of Participant's knowledge as of the date such information is provided.</t>
  </si>
  <si>
    <t>Generating Facility Estimated Energy Production Profile</t>
  </si>
  <si>
    <t>Enter the expected Contract Year Start Date for your offer in cell D15. This will be interpreted as the Delivery Term start date associated with your offer.</t>
  </si>
  <si>
    <t>Technology Type (other):</t>
  </si>
  <si>
    <t>Interconnection Zone</t>
  </si>
  <si>
    <t>SP-15</t>
  </si>
  <si>
    <t>CAISO Pnode / Delivery Point:</t>
  </si>
  <si>
    <t>Reliability Network Upgrade (RNU) Cost Est:</t>
  </si>
  <si>
    <t>Estimated Generator Interconnection Agreement (GIA) Execution Date:</t>
  </si>
  <si>
    <t>Deliverability Network Upgrade (DNU) Cost Est:</t>
  </si>
  <si>
    <t>Minimum Number of Months to Complete DNU from Interconnect Study:</t>
  </si>
  <si>
    <t>Minimum Number of Months to Complete RNU from Interconnect Study:</t>
  </si>
  <si>
    <t>Y/N</t>
  </si>
  <si>
    <t>Yes</t>
  </si>
  <si>
    <t>No</t>
  </si>
  <si>
    <t>CAISO Interconnection Hub:</t>
  </si>
  <si>
    <t>Partial Capacity Deliverability Status</t>
  </si>
  <si>
    <t>Wind</t>
  </si>
  <si>
    <t xml:space="preserve">Solar </t>
  </si>
  <si>
    <t>Project Labor Agreement:</t>
  </si>
  <si>
    <t>Generating Facility Historical Energy Production Profile</t>
  </si>
  <si>
    <t>4. Estimated Future Generation</t>
  </si>
  <si>
    <t>5. Historical Generation</t>
  </si>
  <si>
    <t>If the facility is existing, please provide the average historical output (in MW) from at least the last 5 calendar years that the plant was fully operating.</t>
  </si>
  <si>
    <t>Energy Settle Node</t>
  </si>
  <si>
    <t>Resource Pnode</t>
  </si>
  <si>
    <t>&lt;&lt;</t>
  </si>
  <si>
    <t>&gt;&gt;</t>
  </si>
  <si>
    <t>Firm-Fixed Contract Price
($/MWh)</t>
  </si>
  <si>
    <t>Factor %</t>
  </si>
  <si>
    <t>TH_NP15-APND</t>
  </si>
  <si>
    <t>Full Term Average Contract Price</t>
  </si>
  <si>
    <t>Fixed Contract Price with Annual Escalation Factor</t>
  </si>
  <si>
    <t>PPA Contract Price</t>
  </si>
  <si>
    <t>If applicable to Offer, enter the constant escalation rate in either $/year or %/year.</t>
  </si>
  <si>
    <r>
      <t xml:space="preserve">Complete </t>
    </r>
    <r>
      <rPr>
        <i/>
        <u/>
        <sz val="11"/>
        <rFont val="Arial"/>
        <family val="2"/>
      </rPr>
      <t>either</t>
    </r>
    <r>
      <rPr>
        <sz val="11"/>
        <rFont val="Arial"/>
        <family val="2"/>
      </rPr>
      <t xml:space="preserve"> the constant PPA Contract Price or the PPA Contract Price with escalation rate.</t>
    </r>
  </si>
  <si>
    <t>Lastly, please enter the energy deliverability and resource configuration data for the Generating Facility in columns T through V.</t>
  </si>
  <si>
    <t>CAISO Settlement Resource Pnode (if known):</t>
  </si>
  <si>
    <t>Solar co-located with Storage</t>
  </si>
  <si>
    <t>Wind co-located with Storage</t>
  </si>
  <si>
    <t>CEC Certification Status (if applicable):</t>
  </si>
  <si>
    <t>Environmental Compliance and Permits Status:</t>
  </si>
  <si>
    <t>(do not edit cells in this gray section)</t>
  </si>
  <si>
    <r>
      <t>OfferID (internal)</t>
    </r>
    <r>
      <rPr>
        <b/>
        <sz val="8"/>
        <rFont val="Arial"/>
        <family val="2"/>
      </rPr>
      <t>:</t>
    </r>
  </si>
  <si>
    <t>SCE DLAP</t>
  </si>
  <si>
    <t>PV</t>
  </si>
  <si>
    <t>Delivery (Pnode):</t>
  </si>
  <si>
    <t>3a. Offer Terms - Pnode</t>
  </si>
  <si>
    <t>3b. Offer Terms - CAISO Hub</t>
  </si>
  <si>
    <t>Pnode Delivery Point</t>
  </si>
  <si>
    <t>CAISO Hub Delivery Point</t>
  </si>
  <si>
    <t>OfferID (internal):</t>
  </si>
  <si>
    <t>Please include average output (in MW) from at least the last 5  calendar years that the plant was fully operating.  While the spreadsheet default values are 2020, 2019, 2018, 2017, and 2016, responders should update the year(s) if any earlier years are required to fulfill this requirement.  Please submit as much historical information as available.</t>
  </si>
  <si>
    <t>3a. &amp; 3b. Offer Terms</t>
  </si>
  <si>
    <t xml:space="preserve">Please make copies of these tabs as necessary for additional terms. </t>
  </si>
  <si>
    <t>Contract Delivery Term is defaulted to 10 years for participants' required pricing term.  Generating Facility Deliverability (Energy Only , Partial, or Full Capacity Deliverability Status).</t>
  </si>
  <si>
    <t>Enter the Offered PPA Contract Price in $/MWh for both the proposed CAISO Pnode (3a) and CAISO Hub (3b). The Offered Contract Price should be an "All-In Price" for Energy + REC + Resource Adequacy on a $/MWh basis.</t>
  </si>
  <si>
    <t>Resource Pnode and CAISO Hub will auto-populate based upon the input in tab 2.</t>
  </si>
  <si>
    <t>If there are any material variations in output among years, please note the cause and underlying assumptions for such variation in the 'Notes' tab.</t>
  </si>
  <si>
    <t>5. Historical Generation (if applicable)</t>
  </si>
  <si>
    <t>If project includes storage, please complete this section:</t>
  </si>
  <si>
    <t>Total Storage Capacity (MW):</t>
  </si>
  <si>
    <t>Duration (hours):</t>
  </si>
  <si>
    <t>Roundtrip efficiency:</t>
  </si>
  <si>
    <t>Parasitic losses:</t>
  </si>
  <si>
    <t>Minimum SOC:</t>
  </si>
  <si>
    <t>Max # of cycles per year:</t>
  </si>
  <si>
    <t>Completion of the PAA is required by Desert Community Energy ("DCE") to review Participants' offers.</t>
  </si>
  <si>
    <t>Delivery (CAISO Hub):</t>
  </si>
  <si>
    <t>Max rate of discharge:</t>
  </si>
  <si>
    <t>Grid charging capable? (Y/N):</t>
  </si>
  <si>
    <t>ITC elgible? (Y/N):</t>
  </si>
  <si>
    <t>Regulation service eligible?:</t>
  </si>
  <si>
    <t>Reg Service</t>
  </si>
  <si>
    <t>Reg down only</t>
  </si>
  <si>
    <t>Reg up only</t>
  </si>
  <si>
    <t>None</t>
  </si>
  <si>
    <t>Reg up &amp; down</t>
  </si>
  <si>
    <t>Storage device coupling? (AC/DC):</t>
  </si>
  <si>
    <t>Storage Coupling</t>
  </si>
  <si>
    <t>AC Coupled</t>
  </si>
  <si>
    <t>DC Coupled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</si>
</sst>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00000"/>
    <numFmt numFmtId="165" formatCode="00000"/>
    <numFmt numFmtId="166" formatCode="&quot;Year&quot;\ #,##0"/>
    <numFmt numFmtId="167" formatCode="#########"/>
    <numFmt numFmtId="168" formatCode="0########"/>
    <numFmt numFmtId="169" formatCode="0.0"/>
    <numFmt numFmtId="170" formatCode="[&lt;=9999999]###\-####;\(###\)\ ###\-####"/>
    <numFmt numFmtId="171" formatCode="mm/dd/yyyy"/>
    <numFmt numFmtId="172" formatCode="_(* #,##0_);_(* \(#,##0\);_(* &quot;-&quot;??_);_(@_)"/>
    <numFmt numFmtId="173" formatCode="0.0%"/>
    <numFmt numFmtId="174" formatCode="0.0&quot; Contact Years&quot;"/>
  </numFmts>
  <fonts count="52" x14ac:knownFonts="1">
    <font>
      <sz val="10"/>
      <name val="Arial"/>
    </font>
    <font>
      <sz val="10"/>
      <name val="Arial"/>
      <family val="2"/>
    </font>
    <font>
      <b/>
      <sz val="12"/>
      <color indexed="9"/>
      <name val="Arial"/>
      <family val="2"/>
    </font>
    <font>
      <sz val="10"/>
      <color indexed="9"/>
      <name val="Arial"/>
      <family val="2"/>
    </font>
    <font>
      <sz val="12"/>
      <name val="Arial"/>
      <family val="2"/>
    </font>
    <font>
      <sz val="10"/>
      <name val="Arial"/>
      <family val="2"/>
    </font>
    <font>
      <b/>
      <sz val="10"/>
      <color indexed="48"/>
      <name val="Arial"/>
      <family val="2"/>
    </font>
    <font>
      <b/>
      <sz val="12"/>
      <name val="Arial"/>
      <family val="2"/>
    </font>
    <font>
      <b/>
      <sz val="12"/>
      <color indexed="12"/>
      <name val="Arial"/>
      <family val="2"/>
    </font>
    <font>
      <sz val="11"/>
      <name val="Arial"/>
      <family val="2"/>
    </font>
    <font>
      <sz val="8"/>
      <name val="Arial"/>
      <family val="2"/>
    </font>
    <font>
      <b/>
      <sz val="10"/>
      <name val="Arial"/>
      <family val="2"/>
    </font>
    <font>
      <u/>
      <sz val="6.5"/>
      <color indexed="12"/>
      <name val="Arial"/>
      <family val="2"/>
    </font>
    <font>
      <b/>
      <sz val="8"/>
      <color indexed="9"/>
      <name val="Arial"/>
      <family val="2"/>
    </font>
    <font>
      <sz val="8"/>
      <name val="Arial"/>
      <family val="2"/>
    </font>
    <font>
      <sz val="8"/>
      <color indexed="9"/>
      <name val="Arial"/>
      <family val="2"/>
    </font>
    <font>
      <b/>
      <u/>
      <sz val="10"/>
      <name val="Arial"/>
      <family val="2"/>
    </font>
    <font>
      <b/>
      <sz val="14"/>
      <name val="Arial"/>
      <family val="2"/>
    </font>
    <font>
      <sz val="14"/>
      <name val="Arial"/>
      <family val="2"/>
    </font>
    <font>
      <sz val="10"/>
      <color indexed="12"/>
      <name val="Arial"/>
      <family val="2"/>
    </font>
    <font>
      <sz val="10"/>
      <color indexed="8"/>
      <name val="Arial"/>
      <family val="2"/>
    </font>
    <font>
      <sz val="11"/>
      <name val="Arial"/>
      <family val="2"/>
    </font>
    <font>
      <sz val="10"/>
      <color indexed="26"/>
      <name val="Arial"/>
      <family val="2"/>
    </font>
    <font>
      <b/>
      <sz val="8"/>
      <name val="Arial"/>
      <family val="2"/>
    </font>
    <font>
      <b/>
      <sz val="10"/>
      <color indexed="26"/>
      <name val="Arial"/>
      <family val="2"/>
    </font>
    <font>
      <b/>
      <sz val="9"/>
      <color indexed="81"/>
      <name val="Tahoma"/>
      <family val="2"/>
    </font>
    <font>
      <b/>
      <sz val="9"/>
      <color rgb="FFFF0000"/>
      <name val="Arial"/>
      <family val="2"/>
    </font>
    <font>
      <b/>
      <sz val="16"/>
      <name val="Arial"/>
      <family val="2"/>
    </font>
    <font>
      <b/>
      <sz val="20"/>
      <name val="Arial"/>
      <family val="2"/>
    </font>
    <font>
      <sz val="20"/>
      <name val="Arial"/>
      <family val="2"/>
    </font>
    <font>
      <b/>
      <i/>
      <sz val="10"/>
      <color indexed="18"/>
      <name val="Arial"/>
      <family val="2"/>
    </font>
    <font>
      <i/>
      <sz val="10"/>
      <name val="Arial"/>
      <family val="2"/>
    </font>
    <font>
      <b/>
      <sz val="12"/>
      <color rgb="FF0070C0"/>
      <name val="Arial"/>
      <family val="2"/>
    </font>
    <font>
      <b/>
      <sz val="10"/>
      <color rgb="FF0070C0"/>
      <name val="Arial"/>
      <family val="2"/>
    </font>
    <font>
      <sz val="12"/>
      <color rgb="FF0070C0"/>
      <name val="Arial"/>
      <family val="2"/>
    </font>
    <font>
      <sz val="12"/>
      <color indexed="12"/>
      <name val="Arial"/>
      <family val="2"/>
    </font>
    <font>
      <b/>
      <i/>
      <sz val="10"/>
      <name val="Arial"/>
      <family val="2"/>
    </font>
    <font>
      <sz val="10"/>
      <color rgb="FF0070C0"/>
      <name val="Arial"/>
      <family val="2"/>
    </font>
    <font>
      <b/>
      <i/>
      <u/>
      <sz val="10"/>
      <name val="Arial"/>
      <family val="2"/>
    </font>
    <font>
      <sz val="12"/>
      <color rgb="FF0000FF"/>
      <name val="Arial"/>
      <family val="2"/>
    </font>
    <font>
      <sz val="12"/>
      <color rgb="FF000000"/>
      <name val="Arial"/>
      <family val="2"/>
    </font>
    <font>
      <sz val="10"/>
      <color rgb="FF000000"/>
      <name val="Arial"/>
      <family val="2"/>
    </font>
    <font>
      <sz val="10"/>
      <color rgb="FF0000FF"/>
      <name val="Arial"/>
      <family val="2"/>
    </font>
    <font>
      <b/>
      <sz val="9"/>
      <name val="Arial"/>
      <family val="2"/>
    </font>
    <font>
      <b/>
      <sz val="16"/>
      <color rgb="FF008000"/>
      <name val="Arial"/>
      <family val="2"/>
    </font>
    <font>
      <sz val="10"/>
      <color theme="0"/>
      <name val="Arial"/>
      <family val="2"/>
    </font>
    <font>
      <i/>
      <sz val="10"/>
      <color rgb="FFFF0000"/>
      <name val="Arial"/>
      <family val="2"/>
    </font>
    <font>
      <sz val="22"/>
      <name val="Arial"/>
      <family val="2"/>
    </font>
    <font>
      <sz val="10"/>
      <name val="Arial"/>
      <family val="2"/>
    </font>
    <font>
      <u/>
      <sz val="10"/>
      <name val="Arial"/>
      <family val="2"/>
    </font>
    <font>
      <i/>
      <u/>
      <sz val="11"/>
      <name val="Arial"/>
      <family val="2"/>
    </font>
    <font>
      <sz val="9"/>
      <color indexed="81"/>
      <name val="Tahoma"/>
      <family val="2"/>
    </font>
  </fonts>
  <fills count="1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26"/>
        <bgColor indexed="64"/>
      </patternFill>
    </fill>
    <fill>
      <patternFill patternType="solid">
        <fgColor indexed="8"/>
        <bgColor indexed="9"/>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00"/>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00B0F0"/>
        <bgColor indexed="64"/>
      </patternFill>
    </fill>
  </fills>
  <borders count="85">
    <border>
      <left/>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style="medium">
        <color indexed="64"/>
      </right>
      <top/>
      <bottom style="thin">
        <color indexed="64"/>
      </bottom>
      <diagonal/>
    </border>
    <border>
      <left style="hair">
        <color indexed="64"/>
      </left>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thin">
        <color indexed="64"/>
      </top>
      <bottom style="hair">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top style="thin">
        <color indexed="64"/>
      </top>
      <bottom/>
      <diagonal/>
    </border>
    <border>
      <left style="hair">
        <color indexed="64"/>
      </left>
      <right/>
      <top style="medium">
        <color indexed="64"/>
      </top>
      <bottom/>
      <diagonal/>
    </border>
    <border>
      <left style="hair">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164" fontId="0" fillId="0" borderId="0">
      <alignment horizontal="left" wrapText="1"/>
    </xf>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xf numFmtId="164" fontId="1" fillId="0" borderId="0">
      <alignment horizontal="left" wrapText="1"/>
    </xf>
    <xf numFmtId="44" fontId="48" fillId="0" borderId="0" applyFont="0" applyFill="0" applyBorder="0" applyAlignment="0" applyProtection="0"/>
  </cellStyleXfs>
  <cellXfs count="475">
    <xf numFmtId="0" fontId="0" fillId="0" borderId="0" xfId="0" applyNumberFormat="1" applyAlignment="1"/>
    <xf numFmtId="0" fontId="5" fillId="0" borderId="0" xfId="0" applyNumberFormat="1" applyFont="1" applyBorder="1" applyAlignment="1">
      <alignment horizontal="right"/>
    </xf>
    <xf numFmtId="0" fontId="0" fillId="0" borderId="0" xfId="0" applyNumberFormat="1" applyBorder="1" applyAlignment="1"/>
    <xf numFmtId="0" fontId="0" fillId="0" borderId="1" xfId="0" applyNumberFormat="1" applyBorder="1" applyAlignment="1"/>
    <xf numFmtId="0" fontId="11" fillId="0" borderId="0" xfId="0" applyNumberFormat="1" applyFont="1" applyAlignment="1"/>
    <xf numFmtId="164" fontId="5" fillId="0" borderId="0" xfId="0" applyFont="1" applyFill="1" applyBorder="1" applyAlignment="1">
      <alignment horizontal="right" vertical="center"/>
    </xf>
    <xf numFmtId="0" fontId="0" fillId="0" borderId="6" xfId="0" applyNumberFormat="1" applyBorder="1" applyAlignment="1"/>
    <xf numFmtId="0" fontId="0" fillId="0" borderId="7" xfId="0" applyNumberFormat="1" applyBorder="1" applyAlignment="1"/>
    <xf numFmtId="0" fontId="0" fillId="0" borderId="0" xfId="0" applyNumberFormat="1" applyBorder="1" applyAlignment="1">
      <alignment horizontal="centerContinuous"/>
    </xf>
    <xf numFmtId="164" fontId="13" fillId="0" borderId="0" xfId="0" applyFont="1" applyFill="1" applyBorder="1" applyAlignment="1">
      <alignment horizontal="left"/>
    </xf>
    <xf numFmtId="164" fontId="13" fillId="0" borderId="2" xfId="0" applyFont="1" applyFill="1" applyBorder="1" applyAlignment="1">
      <alignment horizontal="left"/>
    </xf>
    <xf numFmtId="164" fontId="13" fillId="0" borderId="6" xfId="0" applyFont="1" applyFill="1" applyBorder="1" applyAlignment="1">
      <alignment horizontal="left"/>
    </xf>
    <xf numFmtId="164" fontId="13" fillId="0" borderId="1" xfId="0" applyFont="1" applyFill="1" applyBorder="1" applyAlignment="1">
      <alignment horizontal="left"/>
    </xf>
    <xf numFmtId="0" fontId="15" fillId="0" borderId="0" xfId="0" applyNumberFormat="1" applyFont="1" applyFill="1" applyBorder="1" applyAlignment="1"/>
    <xf numFmtId="0" fontId="15" fillId="0" borderId="2" xfId="0" applyNumberFormat="1" applyFont="1" applyFill="1" applyBorder="1" applyAlignment="1"/>
    <xf numFmtId="0" fontId="14" fillId="0" borderId="0" xfId="0" applyNumberFormat="1" applyFont="1" applyFill="1" applyAlignment="1"/>
    <xf numFmtId="0" fontId="0" fillId="0" borderId="8" xfId="0" applyNumberFormat="1" applyBorder="1" applyAlignment="1"/>
    <xf numFmtId="0" fontId="0" fillId="0" borderId="9" xfId="0" applyNumberFormat="1" applyBorder="1" applyAlignment="1"/>
    <xf numFmtId="0" fontId="12" fillId="0" borderId="7" xfId="2" applyBorder="1" applyAlignment="1" applyProtection="1">
      <alignment horizontal="center"/>
    </xf>
    <xf numFmtId="0" fontId="0" fillId="0" borderId="0" xfId="0" applyNumberFormat="1" applyAlignment="1">
      <alignment horizontal="right"/>
    </xf>
    <xf numFmtId="0" fontId="0" fillId="2" borderId="7" xfId="0" applyNumberFormat="1" applyFill="1" applyBorder="1" applyAlignment="1"/>
    <xf numFmtId="0" fontId="0" fillId="2" borderId="0" xfId="0" applyNumberFormat="1" applyFill="1" applyBorder="1" applyAlignment="1"/>
    <xf numFmtId="0" fontId="0" fillId="2" borderId="9" xfId="0" applyNumberFormat="1" applyFill="1" applyBorder="1" applyAlignment="1"/>
    <xf numFmtId="0" fontId="0" fillId="2" borderId="6" xfId="0" applyNumberFormat="1" applyFill="1" applyBorder="1" applyAlignment="1"/>
    <xf numFmtId="0" fontId="0" fillId="2" borderId="1" xfId="0" applyNumberFormat="1" applyFill="1" applyBorder="1" applyAlignment="1"/>
    <xf numFmtId="0" fontId="0" fillId="2" borderId="8" xfId="0" applyNumberFormat="1" applyFill="1" applyBorder="1" applyAlignment="1"/>
    <xf numFmtId="1" fontId="11" fillId="0" borderId="0" xfId="0" applyNumberFormat="1" applyFont="1" applyAlignment="1">
      <alignment horizontal="right"/>
    </xf>
    <xf numFmtId="164" fontId="1" fillId="0" borderId="0" xfId="0" applyFont="1" applyAlignment="1">
      <alignment horizontal="right"/>
    </xf>
    <xf numFmtId="1" fontId="11" fillId="0" borderId="0" xfId="0" applyNumberFormat="1" applyFont="1" applyAlignment="1" applyProtection="1">
      <alignment horizontal="right"/>
    </xf>
    <xf numFmtId="164" fontId="11" fillId="0" borderId="0" xfId="0" applyFont="1" applyAlignment="1">
      <alignment horizontal="right"/>
    </xf>
    <xf numFmtId="166" fontId="11" fillId="0" borderId="0" xfId="0" applyNumberFormat="1" applyFont="1" applyAlignment="1" applyProtection="1">
      <alignment horizontal="right"/>
      <protection locked="0"/>
    </xf>
    <xf numFmtId="164" fontId="1" fillId="0" borderId="0" xfId="0" applyFont="1" applyAlignment="1" applyProtection="1">
      <alignment horizontal="right" wrapText="1"/>
      <protection locked="0"/>
    </xf>
    <xf numFmtId="164" fontId="16" fillId="0" borderId="0" xfId="0" applyFont="1" applyAlignment="1">
      <alignment horizontal="right"/>
    </xf>
    <xf numFmtId="164" fontId="13" fillId="0" borderId="15" xfId="0" applyFont="1" applyFill="1" applyBorder="1" applyAlignment="1">
      <alignment horizontal="left"/>
    </xf>
    <xf numFmtId="164" fontId="13" fillId="0" borderId="7" xfId="0" applyFont="1" applyFill="1" applyBorder="1" applyAlignment="1">
      <alignment horizontal="left"/>
    </xf>
    <xf numFmtId="0" fontId="18" fillId="0" borderId="0" xfId="0" applyNumberFormat="1" applyFont="1" applyBorder="1" applyAlignment="1"/>
    <xf numFmtId="0" fontId="0" fillId="0" borderId="13" xfId="0" applyNumberFormat="1" applyBorder="1" applyAlignment="1"/>
    <xf numFmtId="164" fontId="23" fillId="0" borderId="0" xfId="0" applyFont="1" applyAlignment="1">
      <alignment horizontal="right"/>
    </xf>
    <xf numFmtId="0" fontId="12" fillId="0" borderId="0" xfId="2" quotePrefix="1" applyAlignment="1" applyProtection="1"/>
    <xf numFmtId="164" fontId="7" fillId="0" borderId="0" xfId="0" applyFont="1" applyAlignment="1" applyProtection="1">
      <alignment horizontal="left"/>
      <protection locked="0"/>
    </xf>
    <xf numFmtId="0" fontId="17" fillId="0" borderId="0" xfId="0" applyNumberFormat="1" applyFont="1" applyBorder="1" applyAlignment="1">
      <alignment horizontal="center" vertical="center"/>
    </xf>
    <xf numFmtId="0" fontId="5" fillId="0" borderId="0" xfId="0" applyNumberFormat="1" applyFont="1" applyAlignment="1"/>
    <xf numFmtId="0" fontId="9" fillId="0" borderId="0" xfId="0" applyNumberFormat="1" applyFont="1" applyAlignment="1"/>
    <xf numFmtId="0" fontId="5" fillId="0" borderId="0" xfId="0" applyNumberFormat="1" applyFont="1" applyAlignment="1">
      <alignment horizontal="left"/>
    </xf>
    <xf numFmtId="1" fontId="20" fillId="0" borderId="0" xfId="0" applyNumberFormat="1" applyFont="1" applyFill="1" applyBorder="1" applyAlignment="1">
      <alignment horizontal="right"/>
    </xf>
    <xf numFmtId="166" fontId="11" fillId="0" borderId="0" xfId="0" applyNumberFormat="1" applyFont="1" applyAlignment="1" applyProtection="1">
      <alignment horizontal="right"/>
    </xf>
    <xf numFmtId="164" fontId="1" fillId="0" borderId="0" xfId="0" applyFont="1" applyAlignment="1" applyProtection="1">
      <alignment horizontal="right"/>
    </xf>
    <xf numFmtId="172" fontId="11" fillId="0" borderId="0" xfId="1" applyNumberFormat="1" applyFont="1" applyAlignment="1">
      <alignment horizontal="right" wrapText="1"/>
    </xf>
    <xf numFmtId="172" fontId="11" fillId="0" borderId="28" xfId="1" applyNumberFormat="1" applyFont="1" applyBorder="1" applyAlignment="1">
      <alignment horizontal="right" wrapText="1"/>
    </xf>
    <xf numFmtId="172" fontId="11" fillId="0" borderId="28" xfId="1" applyNumberFormat="1" applyFont="1" applyBorder="1" applyAlignment="1">
      <alignment horizontal="right"/>
    </xf>
    <xf numFmtId="172" fontId="1" fillId="0" borderId="0" xfId="1" applyNumberFormat="1" applyAlignment="1">
      <alignment horizontal="right" wrapText="1"/>
    </xf>
    <xf numFmtId="172" fontId="16" fillId="0" borderId="0" xfId="1" applyNumberFormat="1" applyFont="1" applyAlignment="1">
      <alignment horizontal="right"/>
    </xf>
    <xf numFmtId="172" fontId="11" fillId="0" borderId="0" xfId="1" applyNumberFormat="1" applyFont="1" applyAlignment="1">
      <alignment horizontal="right"/>
    </xf>
    <xf numFmtId="0" fontId="0" fillId="0" borderId="0" xfId="0" applyNumberFormat="1" applyAlignment="1"/>
    <xf numFmtId="0" fontId="0" fillId="0" borderId="36" xfId="0" applyNumberFormat="1" applyBorder="1" applyAlignment="1">
      <alignment wrapText="1"/>
    </xf>
    <xf numFmtId="0" fontId="0" fillId="0" borderId="0" xfId="0" applyNumberFormat="1" applyBorder="1" applyAlignment="1"/>
    <xf numFmtId="0" fontId="18" fillId="0" borderId="0" xfId="0" applyNumberFormat="1" applyFont="1" applyBorder="1" applyAlignment="1"/>
    <xf numFmtId="0" fontId="5" fillId="0" borderId="0" xfId="0" applyNumberFormat="1" applyFont="1" applyBorder="1" applyAlignment="1"/>
    <xf numFmtId="0" fontId="0" fillId="0" borderId="1" xfId="0" applyNumberFormat="1" applyBorder="1" applyAlignment="1"/>
    <xf numFmtId="0" fontId="0" fillId="0" borderId="0" xfId="0" applyNumberFormat="1" applyAlignment="1"/>
    <xf numFmtId="0" fontId="9" fillId="0" borderId="0" xfId="0" applyNumberFormat="1" applyFont="1" applyAlignment="1"/>
    <xf numFmtId="0" fontId="8" fillId="0" borderId="14" xfId="0" applyNumberFormat="1" applyFont="1" applyBorder="1" applyAlignment="1">
      <alignment horizontal="left"/>
    </xf>
    <xf numFmtId="0" fontId="8" fillId="0" borderId="18" xfId="0" applyNumberFormat="1" applyFont="1" applyBorder="1" applyAlignment="1">
      <alignment horizontal="left"/>
    </xf>
    <xf numFmtId="164" fontId="26" fillId="0" borderId="14" xfId="0" applyFont="1" applyFill="1" applyBorder="1" applyAlignment="1" applyProtection="1">
      <alignment horizontal="left"/>
      <protection locked="0"/>
    </xf>
    <xf numFmtId="0" fontId="8" fillId="0" borderId="14" xfId="0" applyNumberFormat="1" applyFont="1" applyBorder="1" applyAlignment="1"/>
    <xf numFmtId="0" fontId="0" fillId="0" borderId="9" xfId="0" applyNumberFormat="1" applyBorder="1" applyAlignment="1">
      <alignment wrapText="1"/>
    </xf>
    <xf numFmtId="167" fontId="16" fillId="8" borderId="0" xfId="0" quotePrefix="1" applyNumberFormat="1" applyFont="1" applyFill="1" applyAlignment="1">
      <alignment horizontal="right"/>
    </xf>
    <xf numFmtId="169" fontId="19" fillId="8" borderId="0" xfId="0" applyNumberFormat="1" applyFont="1" applyFill="1" applyAlignment="1" applyProtection="1">
      <alignment horizontal="right"/>
      <protection locked="0"/>
    </xf>
    <xf numFmtId="0" fontId="0" fillId="7" borderId="0" xfId="0" applyNumberFormat="1" applyFill="1" applyBorder="1" applyAlignment="1"/>
    <xf numFmtId="164" fontId="7" fillId="7" borderId="0" xfId="0" applyFont="1" applyFill="1" applyBorder="1" applyAlignment="1">
      <alignment horizontal="center" vertical="center"/>
    </xf>
    <xf numFmtId="170" fontId="8" fillId="7" borderId="0" xfId="0" applyNumberFormat="1" applyFont="1" applyFill="1" applyBorder="1" applyAlignment="1" applyProtection="1">
      <alignment horizontal="left" wrapText="1"/>
      <protection locked="0"/>
    </xf>
    <xf numFmtId="164" fontId="8" fillId="7" borderId="0" xfId="0" applyFont="1" applyFill="1" applyBorder="1" applyAlignment="1" applyProtection="1">
      <alignment horizontal="center" wrapText="1"/>
      <protection locked="0"/>
    </xf>
    <xf numFmtId="164" fontId="4" fillId="7" borderId="1" xfId="0" applyFont="1" applyFill="1" applyBorder="1" applyAlignment="1">
      <alignment horizontal="right" vertical="center"/>
    </xf>
    <xf numFmtId="164" fontId="7" fillId="7" borderId="2" xfId="0" applyFont="1" applyFill="1" applyBorder="1" applyAlignment="1">
      <alignment horizontal="center" vertical="center"/>
    </xf>
    <xf numFmtId="0" fontId="4" fillId="7" borderId="2" xfId="0" applyNumberFormat="1" applyFont="1" applyFill="1" applyBorder="1" applyAlignment="1">
      <alignment horizontal="left" wrapText="1"/>
    </xf>
    <xf numFmtId="170" fontId="8" fillId="7" borderId="2" xfId="0" applyNumberFormat="1" applyFont="1" applyFill="1" applyBorder="1" applyAlignment="1" applyProtection="1">
      <alignment horizontal="left" wrapText="1"/>
      <protection locked="0"/>
    </xf>
    <xf numFmtId="0" fontId="4" fillId="7" borderId="2" xfId="0" applyNumberFormat="1" applyFont="1" applyFill="1" applyBorder="1" applyAlignment="1">
      <alignment horizontal="center" wrapText="1"/>
    </xf>
    <xf numFmtId="164" fontId="4" fillId="7" borderId="5" xfId="0" applyFont="1" applyFill="1" applyBorder="1" applyAlignment="1">
      <alignment horizontal="right" vertical="center"/>
    </xf>
    <xf numFmtId="0" fontId="0" fillId="7" borderId="5" xfId="0" applyNumberFormat="1" applyFill="1" applyBorder="1" applyAlignment="1"/>
    <xf numFmtId="0" fontId="1" fillId="0" borderId="0" xfId="0" applyNumberFormat="1" applyFont="1" applyAlignment="1"/>
    <xf numFmtId="0" fontId="18" fillId="0" borderId="0" xfId="0" applyNumberFormat="1" applyFont="1" applyAlignment="1"/>
    <xf numFmtId="0" fontId="8" fillId="0" borderId="0" xfId="0" applyNumberFormat="1" applyFont="1" applyBorder="1" applyAlignment="1">
      <alignment horizontal="left"/>
    </xf>
    <xf numFmtId="0" fontId="8" fillId="0" borderId="2" xfId="0" applyNumberFormat="1" applyFont="1" applyBorder="1" applyAlignment="1">
      <alignment horizontal="left"/>
    </xf>
    <xf numFmtId="165" fontId="8" fillId="7" borderId="18" xfId="0" applyNumberFormat="1" applyFont="1" applyFill="1" applyBorder="1" applyAlignment="1" applyProtection="1">
      <alignment horizontal="left" wrapText="1"/>
      <protection locked="0"/>
    </xf>
    <xf numFmtId="0" fontId="6" fillId="7" borderId="0" xfId="0" applyNumberFormat="1" applyFont="1" applyFill="1" applyBorder="1" applyAlignment="1">
      <alignment horizontal="center"/>
    </xf>
    <xf numFmtId="0" fontId="35" fillId="7" borderId="0" xfId="0" applyNumberFormat="1" applyFont="1" applyFill="1" applyBorder="1" applyAlignment="1">
      <alignment horizontal="left"/>
    </xf>
    <xf numFmtId="0" fontId="35" fillId="7" borderId="2" xfId="0" applyNumberFormat="1" applyFont="1" applyFill="1" applyBorder="1" applyAlignment="1">
      <alignment horizontal="left"/>
    </xf>
    <xf numFmtId="0" fontId="8" fillId="0" borderId="0" xfId="0" applyNumberFormat="1" applyFont="1" applyBorder="1" applyAlignment="1"/>
    <xf numFmtId="165" fontId="8" fillId="0" borderId="0" xfId="0" applyNumberFormat="1" applyFont="1" applyFill="1" applyBorder="1" applyAlignment="1" applyProtection="1">
      <alignment horizontal="left"/>
      <protection locked="0"/>
    </xf>
    <xf numFmtId="168" fontId="16" fillId="10" borderId="0" xfId="0" quotePrefix="1" applyNumberFormat="1" applyFont="1" applyFill="1" applyAlignment="1">
      <alignment horizontal="right"/>
    </xf>
    <xf numFmtId="167" fontId="16" fillId="10" borderId="0" xfId="0" quotePrefix="1" applyNumberFormat="1" applyFont="1" applyFill="1" applyAlignment="1">
      <alignment horizontal="right"/>
    </xf>
    <xf numFmtId="169" fontId="19" fillId="10" borderId="0" xfId="0" applyNumberFormat="1" applyFont="1" applyFill="1" applyAlignment="1" applyProtection="1">
      <alignment horizontal="right"/>
      <protection locked="0"/>
    </xf>
    <xf numFmtId="0" fontId="1" fillId="0" borderId="0" xfId="0" applyNumberFormat="1" applyFont="1" applyBorder="1" applyAlignment="1">
      <alignment horizontal="right"/>
    </xf>
    <xf numFmtId="0" fontId="9" fillId="0" borderId="0" xfId="0" applyNumberFormat="1" applyFont="1" applyAlignment="1"/>
    <xf numFmtId="0" fontId="0" fillId="0" borderId="0" xfId="0" applyNumberFormat="1" applyAlignment="1"/>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0" fontId="0" fillId="0" borderId="0" xfId="0" applyNumberFormat="1" applyAlignment="1">
      <alignment horizontal="right"/>
    </xf>
    <xf numFmtId="0" fontId="7" fillId="0" borderId="0" xfId="0" applyNumberFormat="1" applyFont="1" applyAlignment="1"/>
    <xf numFmtId="0" fontId="4" fillId="0" borderId="0" xfId="0" applyNumberFormat="1" applyFont="1" applyAlignment="1"/>
    <xf numFmtId="0" fontId="21" fillId="0" borderId="0" xfId="0" applyNumberFormat="1" applyFont="1" applyAlignment="1"/>
    <xf numFmtId="0" fontId="0" fillId="0" borderId="0" xfId="0" applyNumberFormat="1" applyAlignment="1"/>
    <xf numFmtId="0" fontId="21" fillId="0" borderId="0" xfId="0" applyNumberFormat="1" applyFont="1" applyAlignment="1">
      <alignment wrapText="1"/>
    </xf>
    <xf numFmtId="0" fontId="0" fillId="0" borderId="0" xfId="0" applyNumberFormat="1" applyFill="1" applyAlignment="1">
      <alignment wrapText="1"/>
    </xf>
    <xf numFmtId="2" fontId="21" fillId="0" borderId="0" xfId="0" applyNumberFormat="1" applyFont="1" applyAlignment="1">
      <alignment wrapText="1"/>
    </xf>
    <xf numFmtId="0" fontId="21" fillId="0" borderId="0" xfId="0" applyNumberFormat="1" applyFont="1" applyFill="1" applyBorder="1" applyAlignment="1">
      <alignment wrapText="1"/>
    </xf>
    <xf numFmtId="0" fontId="21" fillId="0" borderId="0" xfId="0" applyNumberFormat="1" applyFont="1" applyFill="1" applyAlignment="1">
      <alignment wrapText="1"/>
    </xf>
    <xf numFmtId="0" fontId="21" fillId="0" borderId="0" xfId="0" applyNumberFormat="1" applyFont="1" applyFill="1" applyAlignment="1">
      <alignment vertical="top" wrapText="1"/>
    </xf>
    <xf numFmtId="0" fontId="21" fillId="0" borderId="0" xfId="0" applyNumberFormat="1" applyFont="1" applyFill="1" applyAlignment="1"/>
    <xf numFmtId="0" fontId="21" fillId="0" borderId="0" xfId="0" applyNumberFormat="1" applyFont="1" applyFill="1" applyAlignment="1">
      <alignment vertical="top"/>
    </xf>
    <xf numFmtId="0" fontId="9" fillId="0" borderId="0" xfId="0" applyNumberFormat="1" applyFont="1" applyAlignment="1"/>
    <xf numFmtId="164" fontId="4" fillId="0" borderId="0" xfId="0" applyFont="1" applyFill="1" applyBorder="1" applyAlignment="1">
      <alignment horizontal="right" vertical="center"/>
    </xf>
    <xf numFmtId="0" fontId="4" fillId="0" borderId="0" xfId="0" applyNumberFormat="1" applyFont="1" applyFill="1" applyBorder="1" applyAlignment="1">
      <alignment horizontal="right"/>
    </xf>
    <xf numFmtId="0" fontId="0" fillId="0" borderId="0" xfId="0" applyNumberFormat="1" applyBorder="1" applyAlignment="1">
      <alignment horizontal="right"/>
    </xf>
    <xf numFmtId="164" fontId="2" fillId="5" borderId="6" xfId="0" applyFont="1" applyFill="1" applyBorder="1" applyAlignment="1"/>
    <xf numFmtId="0" fontId="1" fillId="0" borderId="11" xfId="0" applyNumberFormat="1" applyFont="1" applyBorder="1" applyAlignment="1"/>
    <xf numFmtId="164" fontId="7" fillId="0" borderId="0" xfId="0" applyFont="1" applyFill="1" applyBorder="1" applyAlignment="1">
      <alignment vertical="center"/>
    </xf>
    <xf numFmtId="164" fontId="7" fillId="0" borderId="2" xfId="0" applyFont="1" applyFill="1" applyBorder="1" applyAlignment="1">
      <alignment vertical="center"/>
    </xf>
    <xf numFmtId="0" fontId="17" fillId="0" borderId="0" xfId="0" applyNumberFormat="1" applyFont="1" applyBorder="1" applyAlignment="1">
      <alignment horizontal="centerContinuous" vertical="center"/>
    </xf>
    <xf numFmtId="0" fontId="0" fillId="0" borderId="0" xfId="0" applyNumberFormat="1" applyAlignment="1">
      <alignment horizontal="centerContinuous"/>
    </xf>
    <xf numFmtId="164" fontId="2" fillId="5" borderId="7" xfId="0" applyFont="1" applyFill="1" applyBorder="1" applyAlignment="1"/>
    <xf numFmtId="164" fontId="2" fillId="5" borderId="10" xfId="0" applyFont="1" applyFill="1" applyBorder="1" applyAlignment="1"/>
    <xf numFmtId="164" fontId="4" fillId="0" borderId="1" xfId="0" applyFont="1" applyFill="1" applyBorder="1" applyAlignment="1">
      <alignment vertical="center"/>
    </xf>
    <xf numFmtId="164" fontId="4" fillId="0" borderId="0" xfId="0" applyFont="1" applyFill="1" applyBorder="1" applyAlignment="1">
      <alignment vertical="center"/>
    </xf>
    <xf numFmtId="164" fontId="4" fillId="0" borderId="0" xfId="0" applyFont="1" applyFill="1" applyBorder="1" applyAlignment="1">
      <alignment horizontal="right" vertical="center" indent="1"/>
    </xf>
    <xf numFmtId="164" fontId="4" fillId="0" borderId="1" xfId="0" applyFont="1" applyFill="1" applyBorder="1" applyAlignment="1">
      <alignment horizontal="right" vertical="center" indent="1"/>
    </xf>
    <xf numFmtId="164" fontId="2" fillId="3" borderId="6" xfId="0" applyFont="1" applyFill="1" applyBorder="1" applyAlignment="1"/>
    <xf numFmtId="164" fontId="2" fillId="3" borderId="7" xfId="0" applyFont="1" applyFill="1" applyBorder="1" applyAlignment="1"/>
    <xf numFmtId="164" fontId="2" fillId="3" borderId="10" xfId="0" applyFont="1" applyFill="1" applyBorder="1" applyAlignment="1"/>
    <xf numFmtId="164" fontId="18" fillId="0" borderId="1" xfId="0" applyFont="1" applyFill="1" applyBorder="1" applyAlignment="1">
      <alignment horizontal="centerContinuous" vertical="center" wrapText="1"/>
    </xf>
    <xf numFmtId="164" fontId="18" fillId="0" borderId="0" xfId="0" applyFont="1" applyFill="1" applyBorder="1" applyAlignment="1">
      <alignment horizontal="centerContinuous" vertical="center" wrapText="1"/>
    </xf>
    <xf numFmtId="164" fontId="18" fillId="0" borderId="2" xfId="0" applyFont="1" applyFill="1" applyBorder="1" applyAlignment="1">
      <alignment horizontal="centerContinuous" vertical="center" wrapText="1"/>
    </xf>
    <xf numFmtId="0" fontId="0" fillId="0" borderId="0" xfId="0" applyNumberFormat="1" applyAlignment="1"/>
    <xf numFmtId="0" fontId="0" fillId="0" borderId="0" xfId="0" applyNumberFormat="1" applyBorder="1" applyAlignment="1">
      <alignment horizontal="right"/>
    </xf>
    <xf numFmtId="0" fontId="4" fillId="0" borderId="0" xfId="0" applyNumberFormat="1" applyFont="1" applyFill="1" applyBorder="1" applyAlignment="1"/>
    <xf numFmtId="164" fontId="0" fillId="0" borderId="0" xfId="0" applyNumberFormat="1" applyAlignment="1"/>
    <xf numFmtId="0" fontId="7" fillId="7" borderId="14" xfId="0" applyNumberFormat="1" applyFont="1" applyFill="1" applyBorder="1" applyAlignment="1"/>
    <xf numFmtId="165" fontId="7" fillId="7" borderId="14" xfId="0" applyNumberFormat="1" applyFont="1" applyFill="1" applyBorder="1" applyAlignment="1" applyProtection="1">
      <alignment horizontal="left"/>
      <protection locked="0"/>
    </xf>
    <xf numFmtId="0" fontId="32" fillId="7" borderId="17" xfId="0" applyNumberFormat="1" applyFont="1" applyFill="1" applyBorder="1" applyAlignment="1">
      <alignment horizontal="center" vertical="center"/>
    </xf>
    <xf numFmtId="0" fontId="0" fillId="0" borderId="0" xfId="0" applyNumberFormat="1" applyAlignment="1">
      <alignment shrinkToFit="1"/>
    </xf>
    <xf numFmtId="0" fontId="21" fillId="0" borderId="0" xfId="0" applyNumberFormat="1" applyFont="1" applyAlignment="1">
      <alignment shrinkToFit="1"/>
    </xf>
    <xf numFmtId="164" fontId="5" fillId="0" borderId="0" xfId="0" applyFont="1" applyFill="1" applyBorder="1" applyAlignment="1">
      <alignment vertical="top" wrapText="1"/>
    </xf>
    <xf numFmtId="2" fontId="21" fillId="0" borderId="0" xfId="0" applyNumberFormat="1" applyFont="1" applyFill="1" applyBorder="1" applyAlignment="1">
      <alignment vertical="top" wrapText="1"/>
    </xf>
    <xf numFmtId="164" fontId="21" fillId="0" borderId="0" xfId="0" applyFont="1" applyFill="1" applyBorder="1" applyAlignment="1">
      <alignment vertical="top" wrapText="1"/>
    </xf>
    <xf numFmtId="164" fontId="21" fillId="0" borderId="0" xfId="0" applyFont="1" applyFill="1" applyBorder="1" applyAlignment="1">
      <alignment wrapText="1"/>
    </xf>
    <xf numFmtId="164" fontId="21" fillId="0" borderId="0" xfId="0" applyFont="1" applyFill="1" applyBorder="1" applyAlignment="1">
      <alignment vertical="top"/>
    </xf>
    <xf numFmtId="0" fontId="17" fillId="0" borderId="0" xfId="0" quotePrefix="1" applyNumberFormat="1" applyFont="1" applyBorder="1" applyAlignment="1">
      <alignment horizontal="centerContinuous" vertical="center"/>
    </xf>
    <xf numFmtId="0" fontId="18" fillId="0" borderId="11" xfId="0" applyNumberFormat="1" applyFont="1" applyBorder="1" applyAlignment="1"/>
    <xf numFmtId="0" fontId="27" fillId="0" borderId="11" xfId="0" quotePrefix="1" applyNumberFormat="1" applyFont="1" applyBorder="1" applyAlignment="1">
      <alignment horizontal="left" vertical="center"/>
    </xf>
    <xf numFmtId="0" fontId="9" fillId="0" borderId="0" xfId="0" applyNumberFormat="1" applyFont="1" applyAlignment="1">
      <alignment horizontal="left" indent="1"/>
    </xf>
    <xf numFmtId="0" fontId="8" fillId="0" borderId="14" xfId="0" applyNumberFormat="1" applyFont="1" applyBorder="1" applyAlignment="1">
      <alignment vertical="center"/>
    </xf>
    <xf numFmtId="0" fontId="7" fillId="0" borderId="14" xfId="0" applyNumberFormat="1" applyFont="1" applyBorder="1" applyAlignment="1">
      <alignment vertical="center"/>
    </xf>
    <xf numFmtId="165" fontId="7" fillId="0" borderId="14" xfId="0" applyNumberFormat="1" applyFont="1" applyFill="1" applyBorder="1" applyAlignment="1" applyProtection="1">
      <alignment horizontal="left" vertical="center"/>
      <protection locked="0"/>
    </xf>
    <xf numFmtId="0" fontId="38" fillId="0" borderId="0" xfId="0" applyNumberFormat="1" applyFont="1" applyAlignment="1"/>
    <xf numFmtId="0" fontId="7" fillId="0" borderId="14" xfId="0" applyNumberFormat="1" applyFont="1" applyBorder="1" applyAlignment="1"/>
    <xf numFmtId="165" fontId="7" fillId="0" borderId="14" xfId="0" applyNumberFormat="1" applyFont="1" applyFill="1" applyBorder="1" applyAlignment="1" applyProtection="1">
      <alignment horizontal="left"/>
      <protection locked="0"/>
    </xf>
    <xf numFmtId="165" fontId="32" fillId="7" borderId="18" xfId="0" applyNumberFormat="1" applyFont="1" applyFill="1" applyBorder="1" applyAlignment="1" applyProtection="1">
      <alignment horizontal="right" wrapText="1"/>
      <protection locked="0"/>
    </xf>
    <xf numFmtId="0" fontId="32" fillId="7" borderId="3" xfId="0" applyNumberFormat="1" applyFont="1" applyFill="1" applyBorder="1" applyAlignment="1">
      <alignment horizontal="center"/>
    </xf>
    <xf numFmtId="0" fontId="9" fillId="0" borderId="0" xfId="0" applyNumberFormat="1" applyFont="1" applyAlignment="1">
      <alignment horizontal="left"/>
    </xf>
    <xf numFmtId="169" fontId="42" fillId="0" borderId="45" xfId="0" applyNumberFormat="1" applyFont="1" applyBorder="1" applyAlignment="1">
      <alignment horizontal="center"/>
    </xf>
    <xf numFmtId="169" fontId="42" fillId="0" borderId="50" xfId="0" applyNumberFormat="1" applyFont="1" applyBorder="1" applyAlignment="1">
      <alignment horizontal="center"/>
    </xf>
    <xf numFmtId="9" fontId="42" fillId="0" borderId="25" xfId="3" applyFont="1" applyBorder="1" applyAlignment="1">
      <alignment horizontal="center"/>
    </xf>
    <xf numFmtId="9" fontId="42" fillId="0" borderId="31" xfId="3" applyFont="1" applyBorder="1" applyAlignment="1">
      <alignment horizontal="center"/>
    </xf>
    <xf numFmtId="38" fontId="42" fillId="0" borderId="29" xfId="1" applyNumberFormat="1" applyFont="1" applyBorder="1" applyAlignment="1">
      <alignment horizontal="center"/>
    </xf>
    <xf numFmtId="38" fontId="42" fillId="0" borderId="32" xfId="1" applyNumberFormat="1" applyFont="1" applyBorder="1" applyAlignment="1">
      <alignment horizontal="center"/>
    </xf>
    <xf numFmtId="1" fontId="44" fillId="0" borderId="0" xfId="0" applyNumberFormat="1" applyFont="1" applyAlignment="1" applyProtection="1">
      <alignment horizontal="right"/>
    </xf>
    <xf numFmtId="0" fontId="27" fillId="0" borderId="0" xfId="0" applyNumberFormat="1" applyFont="1" applyBorder="1" applyAlignment="1">
      <alignment vertical="center"/>
    </xf>
    <xf numFmtId="165" fontId="32" fillId="7" borderId="17" xfId="0" applyNumberFormat="1" applyFont="1" applyFill="1" applyBorder="1" applyAlignment="1" applyProtection="1">
      <alignment horizontal="left" indent="1"/>
      <protection locked="0"/>
    </xf>
    <xf numFmtId="164" fontId="4" fillId="0" borderId="1" xfId="0" applyFont="1" applyFill="1" applyBorder="1" applyAlignment="1"/>
    <xf numFmtId="164" fontId="4" fillId="0" borderId="0" xfId="0" applyFont="1" applyFill="1" applyBorder="1" applyAlignment="1"/>
    <xf numFmtId="164" fontId="4" fillId="0" borderId="0" xfId="0" applyFont="1" applyFill="1" applyBorder="1" applyAlignment="1">
      <alignment horizontal="right"/>
    </xf>
    <xf numFmtId="165" fontId="32" fillId="7" borderId="17" xfId="0" applyNumberFormat="1" applyFont="1" applyFill="1" applyBorder="1" applyAlignment="1" applyProtection="1">
      <alignment horizontal="right" wrapText="1"/>
      <protection locked="0"/>
    </xf>
    <xf numFmtId="0" fontId="17" fillId="0" borderId="11" xfId="0" applyNumberFormat="1" applyFont="1" applyBorder="1" applyAlignment="1">
      <alignment vertical="center"/>
    </xf>
    <xf numFmtId="0" fontId="27" fillId="0" borderId="11" xfId="0" applyNumberFormat="1" applyFont="1" applyBorder="1" applyAlignment="1">
      <alignment vertical="center"/>
    </xf>
    <xf numFmtId="0" fontId="17" fillId="0" borderId="9" xfId="0" applyNumberFormat="1" applyFont="1" applyBorder="1" applyAlignment="1"/>
    <xf numFmtId="164" fontId="13" fillId="0" borderId="65" xfId="0" applyFont="1" applyFill="1" applyBorder="1" applyAlignment="1">
      <alignment horizontal="left"/>
    </xf>
    <xf numFmtId="164" fontId="7" fillId="0" borderId="63" xfId="0" applyFont="1" applyBorder="1" applyAlignment="1">
      <alignment horizontal="right" indent="1"/>
    </xf>
    <xf numFmtId="164" fontId="7" fillId="0" borderId="38" xfId="0" applyFont="1" applyBorder="1" applyAlignment="1">
      <alignment horizontal="centerContinuous"/>
    </xf>
    <xf numFmtId="164" fontId="7" fillId="0" borderId="5" xfId="0" applyFont="1" applyBorder="1" applyAlignment="1">
      <alignment horizontal="centerContinuous"/>
    </xf>
    <xf numFmtId="164" fontId="7" fillId="0" borderId="19" xfId="0" applyFont="1" applyBorder="1" applyAlignment="1">
      <alignment horizontal="centerContinuous"/>
    </xf>
    <xf numFmtId="164" fontId="2" fillId="3" borderId="36" xfId="0" applyFont="1" applyFill="1" applyBorder="1" applyAlignment="1"/>
    <xf numFmtId="164" fontId="2" fillId="3" borderId="37" xfId="0" applyFont="1" applyFill="1" applyBorder="1" applyAlignment="1"/>
    <xf numFmtId="173" fontId="39" fillId="7" borderId="21" xfId="3" applyNumberFormat="1" applyFont="1" applyFill="1" applyBorder="1" applyAlignment="1">
      <alignment horizontal="right" indent="1"/>
    </xf>
    <xf numFmtId="173" fontId="40" fillId="6" borderId="21" xfId="3" applyNumberFormat="1" applyFont="1" applyFill="1" applyBorder="1" applyAlignment="1">
      <alignment horizontal="right" indent="1"/>
    </xf>
    <xf numFmtId="164" fontId="8" fillId="0" borderId="0" xfId="0" applyFont="1" applyFill="1" applyBorder="1" applyAlignment="1" applyProtection="1">
      <alignment horizontal="center" wrapText="1"/>
      <protection locked="0"/>
    </xf>
    <xf numFmtId="164" fontId="7" fillId="0" borderId="11" xfId="0" applyFont="1" applyBorder="1" applyAlignment="1">
      <alignment horizontal="centerContinuous"/>
    </xf>
    <xf numFmtId="164" fontId="7" fillId="0" borderId="0" xfId="0" applyFont="1" applyBorder="1" applyAlignment="1">
      <alignment horizontal="centerContinuous"/>
    </xf>
    <xf numFmtId="164" fontId="7" fillId="0" borderId="2" xfId="0" applyFont="1" applyBorder="1" applyAlignment="1">
      <alignment horizontal="centerContinuous"/>
    </xf>
    <xf numFmtId="164" fontId="4" fillId="0" borderId="0" xfId="0" applyFont="1" applyBorder="1" applyAlignment="1">
      <alignment horizontal="center"/>
    </xf>
    <xf numFmtId="164" fontId="26" fillId="0" borderId="0" xfId="0" applyFont="1" applyFill="1" applyBorder="1" applyAlignment="1" applyProtection="1">
      <alignment horizontal="left"/>
      <protection locked="0"/>
    </xf>
    <xf numFmtId="0" fontId="0" fillId="0" borderId="0" xfId="0" applyNumberFormat="1" applyFill="1" applyBorder="1" applyAlignment="1">
      <alignment horizontal="center" wrapText="1"/>
    </xf>
    <xf numFmtId="0" fontId="1" fillId="0" borderId="7" xfId="4" applyNumberFormat="1" applyBorder="1" applyAlignment="1"/>
    <xf numFmtId="0" fontId="1" fillId="0" borderId="0" xfId="4" applyNumberFormat="1" applyAlignment="1"/>
    <xf numFmtId="0" fontId="1" fillId="0" borderId="0" xfId="4" applyNumberFormat="1" applyBorder="1" applyAlignment="1"/>
    <xf numFmtId="0" fontId="1" fillId="7" borderId="0" xfId="4" applyNumberFormat="1" applyFill="1" applyBorder="1" applyAlignment="1"/>
    <xf numFmtId="2" fontId="11" fillId="0" borderId="0" xfId="4" applyNumberFormat="1" applyFont="1" applyFill="1" applyBorder="1" applyAlignment="1">
      <alignment horizontal="center"/>
    </xf>
    <xf numFmtId="171" fontId="3" fillId="0" borderId="0" xfId="4" applyNumberFormat="1" applyFont="1" applyBorder="1" applyAlignment="1"/>
    <xf numFmtId="0" fontId="1" fillId="0" borderId="0" xfId="4" applyNumberFormat="1" applyFont="1" applyBorder="1" applyAlignment="1"/>
    <xf numFmtId="0" fontId="1" fillId="0" borderId="0" xfId="4" applyNumberFormat="1" applyFont="1" applyAlignment="1"/>
    <xf numFmtId="171" fontId="1" fillId="0" borderId="0" xfId="4" applyNumberFormat="1" applyFont="1" applyBorder="1" applyAlignment="1">
      <alignment horizontal="center"/>
    </xf>
    <xf numFmtId="171" fontId="1" fillId="0" borderId="9" xfId="4" applyNumberFormat="1" applyFont="1" applyBorder="1" applyAlignment="1">
      <alignment horizontal="center"/>
    </xf>
    <xf numFmtId="0" fontId="38" fillId="0" borderId="0" xfId="0" applyNumberFormat="1" applyFont="1" applyBorder="1" applyAlignment="1"/>
    <xf numFmtId="0" fontId="1" fillId="0" borderId="37" xfId="4" applyNumberFormat="1" applyBorder="1" applyAlignment="1"/>
    <xf numFmtId="0" fontId="38" fillId="0" borderId="0" xfId="0" applyNumberFormat="1" applyFont="1" applyAlignment="1">
      <alignment horizontal="right"/>
    </xf>
    <xf numFmtId="0" fontId="1" fillId="0" borderId="0" xfId="0" applyNumberFormat="1" applyFont="1" applyAlignment="1">
      <alignment horizontal="right"/>
    </xf>
    <xf numFmtId="169" fontId="42" fillId="0" borderId="6" xfId="0" applyNumberFormat="1" applyFont="1" applyBorder="1" applyAlignment="1">
      <alignment horizontal="center"/>
    </xf>
    <xf numFmtId="9" fontId="42" fillId="0" borderId="67" xfId="3" applyFont="1" applyBorder="1" applyAlignment="1">
      <alignment horizontal="center"/>
    </xf>
    <xf numFmtId="38" fontId="42" fillId="0" borderId="68" xfId="1" applyNumberFormat="1" applyFont="1" applyBorder="1" applyAlignment="1">
      <alignment horizontal="center"/>
    </xf>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164" fontId="4" fillId="0" borderId="1" xfId="0" applyFont="1" applyFill="1" applyBorder="1" applyAlignment="1">
      <alignment horizontal="right"/>
    </xf>
    <xf numFmtId="164" fontId="4" fillId="0" borderId="0" xfId="0" applyFont="1" applyFill="1" applyBorder="1" applyAlignment="1">
      <alignment horizontal="right"/>
    </xf>
    <xf numFmtId="0" fontId="36" fillId="0" borderId="2" xfId="0" applyNumberFormat="1" applyFont="1" applyBorder="1" applyAlignment="1">
      <alignment horizontal="center" vertical="center" wrapText="1"/>
    </xf>
    <xf numFmtId="0" fontId="3" fillId="0" borderId="0" xfId="0" applyNumberFormat="1" applyFont="1" applyAlignment="1">
      <alignment horizontal="center"/>
    </xf>
    <xf numFmtId="0" fontId="5" fillId="2" borderId="10" xfId="0" applyNumberFormat="1" applyFont="1" applyFill="1" applyBorder="1" applyAlignment="1">
      <alignment horizontal="center"/>
    </xf>
    <xf numFmtId="0" fontId="0" fillId="2" borderId="2" xfId="0" applyNumberFormat="1" applyFill="1" applyBorder="1" applyAlignment="1">
      <alignment horizontal="center"/>
    </xf>
    <xf numFmtId="0" fontId="0" fillId="2" borderId="13" xfId="0" applyNumberFormat="1" applyFill="1" applyBorder="1" applyAlignment="1">
      <alignment horizontal="center"/>
    </xf>
    <xf numFmtId="0" fontId="0" fillId="0" borderId="0" xfId="0" applyNumberFormat="1" applyAlignment="1">
      <alignment horizontal="center"/>
    </xf>
    <xf numFmtId="164" fontId="1" fillId="0" borderId="0" xfId="0" applyFont="1" applyAlignment="1">
      <alignment horizontal="center" wrapText="1"/>
    </xf>
    <xf numFmtId="164" fontId="16" fillId="0" borderId="0" xfId="0" applyFont="1" applyAlignment="1">
      <alignment horizontal="center"/>
    </xf>
    <xf numFmtId="172" fontId="42" fillId="0" borderId="0" xfId="1" applyNumberFormat="1" applyFont="1" applyAlignment="1">
      <alignment horizontal="center" wrapText="1"/>
    </xf>
    <xf numFmtId="172" fontId="1" fillId="0" borderId="0" xfId="1" applyNumberFormat="1" applyFont="1" applyAlignment="1">
      <alignment horizontal="center" wrapText="1"/>
    </xf>
    <xf numFmtId="164" fontId="3" fillId="0" borderId="0" xfId="0" applyFont="1" applyAlignment="1">
      <alignment horizontal="center" wrapText="1"/>
    </xf>
    <xf numFmtId="0" fontId="1" fillId="11" borderId="6" xfId="4" applyNumberFormat="1" applyFill="1" applyBorder="1" applyAlignment="1"/>
    <xf numFmtId="0" fontId="1" fillId="11" borderId="7" xfId="4" applyNumberFormat="1" applyFill="1" applyBorder="1" applyAlignment="1"/>
    <xf numFmtId="0" fontId="1" fillId="11" borderId="10" xfId="4" applyNumberFormat="1" applyFill="1" applyBorder="1" applyAlignment="1"/>
    <xf numFmtId="0" fontId="27" fillId="11" borderId="1" xfId="4" applyNumberFormat="1" applyFont="1" applyFill="1" applyBorder="1" applyAlignment="1">
      <alignment vertical="center"/>
    </xf>
    <xf numFmtId="0" fontId="1" fillId="11" borderId="0" xfId="4" applyNumberFormat="1" applyFill="1" applyBorder="1" applyAlignment="1"/>
    <xf numFmtId="164" fontId="11" fillId="11" borderId="1" xfId="4" applyFont="1" applyFill="1" applyBorder="1" applyAlignment="1"/>
    <xf numFmtId="0" fontId="11" fillId="11" borderId="0" xfId="4" applyNumberFormat="1" applyFont="1" applyFill="1" applyBorder="1" applyAlignment="1"/>
    <xf numFmtId="0" fontId="43" fillId="11" borderId="0" xfId="4" applyNumberFormat="1" applyFont="1" applyFill="1" applyBorder="1" applyAlignment="1">
      <alignment horizontal="right"/>
    </xf>
    <xf numFmtId="0" fontId="1" fillId="11" borderId="8" xfId="4" applyNumberFormat="1" applyFill="1" applyBorder="1" applyAlignment="1"/>
    <xf numFmtId="0" fontId="1" fillId="11" borderId="9" xfId="4" applyNumberFormat="1" applyFill="1" applyBorder="1" applyAlignment="1"/>
    <xf numFmtId="0" fontId="1" fillId="11" borderId="13" xfId="4" applyNumberFormat="1" applyFill="1" applyBorder="1" applyAlignment="1"/>
    <xf numFmtId="0" fontId="33" fillId="11" borderId="0" xfId="4" applyNumberFormat="1" applyFont="1" applyFill="1" applyBorder="1" applyAlignment="1"/>
    <xf numFmtId="0" fontId="33" fillId="11" borderId="26" xfId="4" applyNumberFormat="1" applyFont="1" applyFill="1" applyBorder="1" applyAlignment="1"/>
    <xf numFmtId="14" fontId="0" fillId="0" borderId="0" xfId="0" applyNumberFormat="1" applyAlignment="1">
      <alignment horizontal="right"/>
    </xf>
    <xf numFmtId="1" fontId="0" fillId="0" borderId="0" xfId="0" applyNumberFormat="1" applyAlignment="1">
      <alignment horizontal="right"/>
    </xf>
    <xf numFmtId="2" fontId="11" fillId="0" borderId="0" xfId="0" applyNumberFormat="1" applyFont="1" applyAlignment="1">
      <alignment horizontal="right"/>
    </xf>
    <xf numFmtId="0" fontId="45" fillId="0" borderId="0" xfId="0" applyNumberFormat="1" applyFont="1" applyAlignment="1">
      <alignment horizontal="right"/>
    </xf>
    <xf numFmtId="0" fontId="45" fillId="0" borderId="0" xfId="0" applyNumberFormat="1" applyFont="1" applyAlignment="1"/>
    <xf numFmtId="14" fontId="45" fillId="0" borderId="0" xfId="0" applyNumberFormat="1" applyFont="1" applyAlignment="1">
      <alignment horizontal="right"/>
    </xf>
    <xf numFmtId="164" fontId="4" fillId="7" borderId="38" xfId="0" applyFont="1" applyFill="1" applyBorder="1" applyAlignment="1">
      <alignment horizontal="right"/>
    </xf>
    <xf numFmtId="0" fontId="0" fillId="0" borderId="0" xfId="0" applyNumberFormat="1" applyFont="1" applyAlignment="1"/>
    <xf numFmtId="0" fontId="36" fillId="0" borderId="0" xfId="0" applyNumberFormat="1" applyFont="1" applyBorder="1" applyAlignment="1">
      <alignment horizontal="center" vertical="center" wrapText="1"/>
    </xf>
    <xf numFmtId="164" fontId="4" fillId="7" borderId="18" xfId="0" applyFont="1" applyFill="1" applyBorder="1" applyAlignment="1">
      <alignment horizontal="right"/>
    </xf>
    <xf numFmtId="0" fontId="31" fillId="0" borderId="0" xfId="4" applyNumberFormat="1" applyFont="1" applyBorder="1" applyAlignment="1"/>
    <xf numFmtId="0" fontId="27" fillId="11" borderId="0" xfId="4" applyNumberFormat="1" applyFont="1" applyFill="1" applyBorder="1" applyAlignment="1">
      <alignment vertical="center"/>
    </xf>
    <xf numFmtId="1" fontId="1" fillId="0" borderId="0" xfId="4" applyNumberFormat="1" applyBorder="1" applyAlignment="1"/>
    <xf numFmtId="168" fontId="16" fillId="8" borderId="0" xfId="0" quotePrefix="1" applyNumberFormat="1" applyFont="1" applyFill="1" applyAlignment="1">
      <alignment horizontal="right"/>
    </xf>
    <xf numFmtId="0" fontId="36" fillId="0" borderId="0" xfId="0" applyNumberFormat="1" applyFont="1" applyBorder="1" applyAlignment="1">
      <alignment horizontal="center" vertical="center"/>
    </xf>
    <xf numFmtId="0" fontId="0" fillId="2" borderId="0" xfId="0" applyNumberFormat="1" applyFill="1" applyBorder="1" applyAlignment="1"/>
    <xf numFmtId="0" fontId="0" fillId="0" borderId="0" xfId="0" applyNumberFormat="1" applyAlignment="1">
      <alignment horizontal="right"/>
    </xf>
    <xf numFmtId="164" fontId="7" fillId="0" borderId="0" xfId="0" applyFont="1" applyBorder="1" applyAlignment="1" applyProtection="1">
      <alignment horizontal="left" wrapText="1"/>
      <protection locked="0"/>
    </xf>
    <xf numFmtId="164" fontId="4" fillId="0" borderId="34" xfId="0" applyFont="1" applyFill="1" applyBorder="1" applyAlignment="1">
      <alignment horizontal="right"/>
    </xf>
    <xf numFmtId="0" fontId="31" fillId="0" borderId="0" xfId="4" applyNumberFormat="1" applyFont="1" applyBorder="1" applyAlignment="1"/>
    <xf numFmtId="0" fontId="1" fillId="7" borderId="0" xfId="4" applyNumberFormat="1" applyFill="1" applyBorder="1" applyAlignment="1">
      <alignment vertical="center" wrapText="1"/>
    </xf>
    <xf numFmtId="0" fontId="31" fillId="0" borderId="0" xfId="4" applyNumberFormat="1" applyFont="1" applyBorder="1" applyAlignment="1"/>
    <xf numFmtId="0" fontId="1" fillId="7" borderId="0" xfId="4" applyNumberFormat="1" applyFill="1" applyBorder="1" applyAlignment="1">
      <alignment vertical="center" wrapText="1"/>
    </xf>
    <xf numFmtId="0" fontId="17" fillId="0" borderId="39" xfId="4" applyNumberFormat="1" applyFont="1" applyBorder="1" applyAlignment="1">
      <alignment vertical="center"/>
    </xf>
    <xf numFmtId="0" fontId="17" fillId="0" borderId="36" xfId="4" applyNumberFormat="1" applyFont="1" applyBorder="1" applyAlignment="1">
      <alignment vertical="center"/>
    </xf>
    <xf numFmtId="0" fontId="47" fillId="0" borderId="0" xfId="4" applyNumberFormat="1" applyFont="1" applyFill="1" applyAlignment="1"/>
    <xf numFmtId="0" fontId="1" fillId="0" borderId="0" xfId="4" applyNumberFormat="1" applyFill="1" applyAlignment="1"/>
    <xf numFmtId="0" fontId="11" fillId="0" borderId="0" xfId="4" applyNumberFormat="1" applyFont="1" applyAlignment="1"/>
    <xf numFmtId="44" fontId="1" fillId="6" borderId="72" xfId="4" applyNumberFormat="1" applyFill="1" applyBorder="1" applyAlignment="1"/>
    <xf numFmtId="44" fontId="1" fillId="6" borderId="52" xfId="4" applyNumberFormat="1" applyFill="1" applyBorder="1" applyAlignment="1"/>
    <xf numFmtId="0" fontId="49" fillId="0" borderId="0" xfId="4" applyNumberFormat="1" applyFont="1" applyAlignment="1"/>
    <xf numFmtId="0" fontId="11" fillId="7" borderId="0" xfId="4" applyNumberFormat="1" applyFont="1" applyFill="1" applyBorder="1" applyAlignment="1">
      <alignment vertical="center" wrapText="1" shrinkToFit="1"/>
    </xf>
    <xf numFmtId="0" fontId="11" fillId="7" borderId="0" xfId="4" applyNumberFormat="1" applyFont="1" applyFill="1" applyBorder="1" applyAlignment="1">
      <alignment vertical="center" wrapText="1"/>
    </xf>
    <xf numFmtId="0" fontId="11" fillId="0" borderId="0" xfId="4" applyNumberFormat="1" applyFont="1" applyFill="1" applyBorder="1" applyAlignment="1">
      <alignment horizontal="center" vertical="center" wrapText="1"/>
    </xf>
    <xf numFmtId="44" fontId="1" fillId="0" borderId="0" xfId="5" applyFont="1" applyFill="1" applyBorder="1" applyAlignment="1"/>
    <xf numFmtId="44" fontId="1" fillId="0" borderId="0" xfId="4" applyNumberFormat="1" applyFill="1" applyBorder="1" applyAlignment="1"/>
    <xf numFmtId="0" fontId="11" fillId="14" borderId="74" xfId="4" applyNumberFormat="1" applyFont="1" applyFill="1" applyBorder="1" applyAlignment="1">
      <alignment vertical="center" wrapText="1"/>
    </xf>
    <xf numFmtId="10" fontId="1" fillId="13" borderId="52" xfId="3" applyNumberFormat="1" applyFill="1" applyBorder="1" applyAlignment="1"/>
    <xf numFmtId="44" fontId="1" fillId="6" borderId="73" xfId="4" applyNumberFormat="1" applyFill="1" applyBorder="1" applyAlignment="1"/>
    <xf numFmtId="10" fontId="1" fillId="6" borderId="76" xfId="3" applyNumberFormat="1" applyFill="1" applyBorder="1" applyAlignment="1"/>
    <xf numFmtId="10" fontId="11" fillId="12" borderId="75" xfId="3" applyNumberFormat="1" applyFont="1" applyFill="1" applyBorder="1" applyAlignment="1"/>
    <xf numFmtId="44" fontId="7" fillId="0" borderId="28" xfId="4" applyNumberFormat="1" applyFont="1" applyBorder="1" applyAlignment="1"/>
    <xf numFmtId="164" fontId="4" fillId="7" borderId="55" xfId="0" applyFont="1" applyFill="1" applyBorder="1" applyAlignment="1">
      <alignment horizontal="right"/>
    </xf>
    <xf numFmtId="164" fontId="4" fillId="7" borderId="59" xfId="0" applyFont="1" applyFill="1" applyBorder="1" applyAlignment="1">
      <alignment horizontal="right"/>
    </xf>
    <xf numFmtId="0" fontId="0" fillId="7" borderId="8" xfId="0" applyNumberFormat="1" applyFill="1" applyBorder="1" applyAlignment="1"/>
    <xf numFmtId="164" fontId="8" fillId="7" borderId="9" xfId="0" applyFont="1" applyFill="1" applyBorder="1" applyAlignment="1" applyProtection="1">
      <alignment horizontal="center" wrapText="1"/>
      <protection locked="0"/>
    </xf>
    <xf numFmtId="0" fontId="4" fillId="7" borderId="13" xfId="0" applyNumberFormat="1" applyFont="1" applyFill="1" applyBorder="1" applyAlignment="1">
      <alignment horizontal="center" wrapText="1"/>
    </xf>
    <xf numFmtId="44" fontId="11" fillId="15" borderId="75" xfId="5" applyFont="1" applyFill="1" applyBorder="1" applyAlignment="1"/>
    <xf numFmtId="0" fontId="1" fillId="7" borderId="0" xfId="4" applyNumberFormat="1" applyFill="1" applyBorder="1" applyAlignment="1">
      <alignment vertical="center" wrapText="1"/>
    </xf>
    <xf numFmtId="0" fontId="31" fillId="0" borderId="0" xfId="4" applyNumberFormat="1" applyFont="1" applyBorder="1" applyAlignment="1"/>
    <xf numFmtId="0" fontId="11" fillId="11" borderId="0" xfId="4" applyNumberFormat="1" applyFont="1" applyFill="1" applyBorder="1" applyAlignment="1">
      <alignment vertical="center"/>
    </xf>
    <xf numFmtId="49" fontId="11" fillId="15" borderId="75" xfId="3" applyNumberFormat="1" applyFont="1" applyFill="1" applyBorder="1" applyAlignment="1"/>
    <xf numFmtId="164" fontId="4" fillId="7" borderId="35" xfId="0" applyFont="1" applyFill="1" applyBorder="1" applyAlignment="1">
      <alignment horizontal="right"/>
    </xf>
    <xf numFmtId="164" fontId="4" fillId="0" borderId="1" xfId="0" applyFont="1" applyFill="1" applyBorder="1" applyAlignment="1">
      <alignment horizontal="right"/>
    </xf>
    <xf numFmtId="164" fontId="4" fillId="7" borderId="34" xfId="0" applyFont="1" applyFill="1" applyBorder="1" applyAlignment="1">
      <alignment horizontal="right"/>
    </xf>
    <xf numFmtId="49" fontId="33" fillId="11" borderId="26" xfId="4" quotePrefix="1" applyNumberFormat="1" applyFont="1" applyFill="1" applyBorder="1" applyAlignment="1"/>
    <xf numFmtId="0" fontId="4" fillId="16" borderId="0" xfId="0" applyNumberFormat="1" applyFont="1" applyFill="1" applyAlignment="1"/>
    <xf numFmtId="164" fontId="8" fillId="7" borderId="0" xfId="0" applyFont="1" applyFill="1" applyBorder="1" applyAlignment="1" applyProtection="1">
      <alignment horizontal="left"/>
      <protection locked="0"/>
    </xf>
    <xf numFmtId="164" fontId="4" fillId="7" borderId="8" xfId="0" applyFont="1" applyFill="1" applyBorder="1" applyAlignment="1">
      <alignment horizontal="right"/>
    </xf>
    <xf numFmtId="164" fontId="4" fillId="7" borderId="35" xfId="0" applyFont="1" applyFill="1" applyBorder="1" applyAlignment="1">
      <alignment horizontal="right"/>
    </xf>
    <xf numFmtId="164" fontId="4" fillId="7" borderId="17" xfId="0" applyFont="1" applyFill="1" applyBorder="1" applyAlignment="1">
      <alignment horizontal="right"/>
    </xf>
    <xf numFmtId="164" fontId="4" fillId="7" borderId="35" xfId="0" applyFont="1" applyFill="1" applyBorder="1" applyAlignment="1">
      <alignment horizontal="right"/>
    </xf>
    <xf numFmtId="164" fontId="4" fillId="7" borderId="17" xfId="0" applyFont="1" applyFill="1" applyBorder="1" applyAlignment="1">
      <alignment horizontal="right"/>
    </xf>
    <xf numFmtId="0" fontId="0" fillId="0" borderId="9" xfId="0" applyNumberFormat="1" applyBorder="1" applyAlignment="1">
      <alignment wrapText="1"/>
    </xf>
    <xf numFmtId="0" fontId="0" fillId="0" borderId="13" xfId="0" applyNumberFormat="1" applyBorder="1" applyAlignment="1">
      <alignment wrapText="1"/>
    </xf>
    <xf numFmtId="0" fontId="32" fillId="7" borderId="5" xfId="0" applyNumberFormat="1" applyFont="1" applyFill="1" applyBorder="1" applyAlignment="1">
      <alignment horizontal="left" vertical="center" indent="1"/>
    </xf>
    <xf numFmtId="0" fontId="32" fillId="7" borderId="26" xfId="0" applyNumberFormat="1" applyFont="1" applyFill="1" applyBorder="1" applyAlignment="1">
      <alignment horizontal="left" vertical="center" indent="1"/>
    </xf>
    <xf numFmtId="164" fontId="32" fillId="7" borderId="3" xfId="0" applyFont="1" applyFill="1" applyBorder="1" applyAlignment="1" applyProtection="1">
      <alignment horizontal="left" vertical="center" wrapText="1" indent="1"/>
      <protection locked="0"/>
    </xf>
    <xf numFmtId="164" fontId="32" fillId="7" borderId="17" xfId="0" applyFont="1" applyFill="1" applyBorder="1" applyAlignment="1" applyProtection="1">
      <alignment horizontal="left" vertical="center" wrapText="1" indent="1"/>
      <protection locked="0"/>
    </xf>
    <xf numFmtId="164" fontId="32" fillId="7" borderId="5" xfId="0" applyFont="1" applyFill="1" applyBorder="1" applyAlignment="1" applyProtection="1">
      <alignment horizontal="left" vertical="center" wrapText="1" indent="1"/>
      <protection locked="0"/>
    </xf>
    <xf numFmtId="164" fontId="32" fillId="7" borderId="26" xfId="0" applyFont="1" applyFill="1" applyBorder="1" applyAlignment="1" applyProtection="1">
      <alignment horizontal="left" vertical="center" wrapText="1" indent="1"/>
      <protection locked="0"/>
    </xf>
    <xf numFmtId="0" fontId="32" fillId="7" borderId="3" xfId="0" applyNumberFormat="1" applyFont="1" applyFill="1" applyBorder="1" applyAlignment="1">
      <alignment horizontal="left" vertical="center" indent="1"/>
    </xf>
    <xf numFmtId="0" fontId="32" fillId="7" borderId="17" xfId="0" applyNumberFormat="1" applyFont="1" applyFill="1" applyBorder="1" applyAlignment="1">
      <alignment horizontal="left" vertical="center" indent="1"/>
    </xf>
    <xf numFmtId="164" fontId="4" fillId="0" borderId="1" xfId="0" applyFont="1" applyFill="1" applyBorder="1" applyAlignment="1">
      <alignment horizontal="right" vertical="center"/>
    </xf>
    <xf numFmtId="164" fontId="4" fillId="0" borderId="0" xfId="0" applyFont="1" applyFill="1" applyBorder="1" applyAlignment="1">
      <alignment horizontal="right" vertical="center"/>
    </xf>
    <xf numFmtId="164" fontId="32" fillId="7" borderId="3" xfId="0" applyFont="1" applyFill="1" applyBorder="1" applyAlignment="1">
      <alignment horizontal="left" vertical="center" indent="1"/>
    </xf>
    <xf numFmtId="0" fontId="32" fillId="7" borderId="5" xfId="0" applyNumberFormat="1" applyFont="1" applyFill="1" applyBorder="1" applyAlignment="1"/>
    <xf numFmtId="0" fontId="32" fillId="7" borderId="26" xfId="0" applyNumberFormat="1" applyFont="1" applyFill="1" applyBorder="1" applyAlignment="1"/>
    <xf numFmtId="0" fontId="32" fillId="7" borderId="3" xfId="0" applyNumberFormat="1" applyFont="1" applyFill="1" applyBorder="1" applyAlignment="1"/>
    <xf numFmtId="0" fontId="37" fillId="7" borderId="3" xfId="0" applyNumberFormat="1" applyFont="1" applyFill="1" applyBorder="1" applyAlignment="1"/>
    <xf numFmtId="49" fontId="34" fillId="7" borderId="78" xfId="0" applyNumberFormat="1" applyFont="1" applyFill="1" applyBorder="1" applyAlignment="1">
      <alignment wrapText="1"/>
    </xf>
    <xf numFmtId="49" fontId="37" fillId="0" borderId="21" xfId="0" applyNumberFormat="1" applyFont="1" applyBorder="1" applyAlignment="1">
      <alignment wrapText="1"/>
    </xf>
    <xf numFmtId="49" fontId="37" fillId="0" borderId="64" xfId="0" applyNumberFormat="1" applyFont="1" applyBorder="1" applyAlignment="1">
      <alignment wrapText="1"/>
    </xf>
    <xf numFmtId="164" fontId="8" fillId="0" borderId="14" xfId="0" applyFont="1" applyFill="1" applyBorder="1" applyAlignment="1" applyProtection="1">
      <alignment wrapText="1"/>
      <protection locked="0"/>
    </xf>
    <xf numFmtId="164" fontId="32" fillId="7" borderId="35" xfId="0" applyFont="1" applyFill="1" applyBorder="1" applyAlignment="1" applyProtection="1">
      <alignment horizontal="center" wrapText="1"/>
      <protection locked="0"/>
    </xf>
    <xf numFmtId="164" fontId="32" fillId="7" borderId="3" xfId="0" applyFont="1" applyFill="1" applyBorder="1" applyAlignment="1" applyProtection="1">
      <alignment horizontal="center" wrapText="1"/>
      <protection locked="0"/>
    </xf>
    <xf numFmtId="164" fontId="32" fillId="7" borderId="16" xfId="0" applyFont="1" applyFill="1" applyBorder="1" applyAlignment="1" applyProtection="1">
      <alignment horizontal="center" wrapText="1"/>
      <protection locked="0"/>
    </xf>
    <xf numFmtId="0" fontId="0" fillId="0" borderId="4" xfId="0" applyNumberFormat="1" applyBorder="1" applyAlignment="1">
      <alignment horizontal="center"/>
    </xf>
    <xf numFmtId="0" fontId="0" fillId="0" borderId="3" xfId="0" applyNumberFormat="1" applyBorder="1" applyAlignment="1">
      <alignment horizontal="center"/>
    </xf>
    <xf numFmtId="0" fontId="0" fillId="0" borderId="17" xfId="0" applyNumberFormat="1" applyBorder="1" applyAlignment="1">
      <alignment horizontal="center"/>
    </xf>
    <xf numFmtId="164" fontId="32" fillId="7" borderId="5" xfId="0" applyFont="1" applyFill="1" applyBorder="1" applyAlignment="1" applyProtection="1">
      <alignment horizontal="left" wrapText="1"/>
      <protection locked="0"/>
    </xf>
    <xf numFmtId="0" fontId="34" fillId="7" borderId="5" xfId="0" applyNumberFormat="1" applyFont="1" applyFill="1" applyBorder="1" applyAlignment="1">
      <alignment horizontal="left"/>
    </xf>
    <xf numFmtId="0" fontId="34" fillId="7" borderId="26" xfId="0" applyNumberFormat="1" applyFont="1" applyFill="1" applyBorder="1" applyAlignment="1">
      <alignment horizontal="left"/>
    </xf>
    <xf numFmtId="164" fontId="4" fillId="0" borderId="11" xfId="0" applyFont="1" applyFill="1" applyBorder="1" applyAlignment="1">
      <alignment horizontal="right" vertical="center" indent="1"/>
    </xf>
    <xf numFmtId="0" fontId="0" fillId="0" borderId="12" xfId="0" applyNumberFormat="1" applyBorder="1" applyAlignment="1">
      <alignment horizontal="right" vertical="center" indent="1"/>
    </xf>
    <xf numFmtId="49" fontId="32" fillId="7" borderId="4" xfId="0" applyNumberFormat="1" applyFont="1" applyFill="1" applyBorder="1" applyAlignment="1">
      <alignment horizontal="left" vertical="center"/>
    </xf>
    <xf numFmtId="49" fontId="32" fillId="7" borderId="16" xfId="0" applyNumberFormat="1" applyFont="1" applyFill="1" applyBorder="1" applyAlignment="1">
      <alignment horizontal="left" vertical="center"/>
    </xf>
    <xf numFmtId="49" fontId="32" fillId="0" borderId="4" xfId="0" applyNumberFormat="1" applyFont="1" applyFill="1" applyBorder="1" applyAlignment="1">
      <alignment horizontal="left" vertical="center"/>
    </xf>
    <xf numFmtId="49" fontId="33" fillId="0" borderId="3" xfId="0" applyNumberFormat="1" applyFont="1" applyBorder="1" applyAlignment="1">
      <alignment horizontal="left" vertical="center"/>
    </xf>
    <xf numFmtId="49" fontId="33" fillId="0" borderId="16" xfId="0" applyNumberFormat="1" applyFont="1" applyBorder="1" applyAlignment="1">
      <alignment horizontal="left" vertical="center"/>
    </xf>
    <xf numFmtId="164" fontId="34" fillId="7" borderId="56" xfId="0" applyFont="1" applyFill="1" applyBorder="1" applyAlignment="1">
      <alignment wrapText="1"/>
    </xf>
    <xf numFmtId="164" fontId="34" fillId="7" borderId="60" xfId="0" applyFont="1" applyFill="1" applyBorder="1" applyAlignment="1">
      <alignment wrapText="1"/>
    </xf>
    <xf numFmtId="164" fontId="34" fillId="7" borderId="61" xfId="0" applyFont="1" applyFill="1" applyBorder="1" applyAlignment="1">
      <alignment wrapText="1"/>
    </xf>
    <xf numFmtId="49" fontId="34" fillId="7" borderId="77" xfId="0" applyNumberFormat="1" applyFont="1" applyFill="1" applyBorder="1" applyAlignment="1">
      <alignment wrapText="1"/>
    </xf>
    <xf numFmtId="49" fontId="37" fillId="0" borderId="57" xfId="0" applyNumberFormat="1" applyFont="1" applyBorder="1" applyAlignment="1">
      <alignment wrapText="1"/>
    </xf>
    <xf numFmtId="49" fontId="37" fillId="0" borderId="58" xfId="0" applyNumberFormat="1" applyFont="1" applyBorder="1" applyAlignment="1">
      <alignment wrapText="1"/>
    </xf>
    <xf numFmtId="164" fontId="34" fillId="7" borderId="35" xfId="0" applyFont="1" applyFill="1" applyBorder="1" applyAlignment="1">
      <alignment wrapText="1"/>
    </xf>
    <xf numFmtId="164" fontId="34" fillId="7" borderId="3" xfId="0" applyFont="1" applyFill="1" applyBorder="1" applyAlignment="1">
      <alignment wrapText="1"/>
    </xf>
    <xf numFmtId="164" fontId="34" fillId="7" borderId="17" xfId="0" applyFont="1" applyFill="1" applyBorder="1" applyAlignment="1">
      <alignment wrapText="1"/>
    </xf>
    <xf numFmtId="49" fontId="34" fillId="7" borderId="80" xfId="0" applyNumberFormat="1" applyFont="1" applyFill="1" applyBorder="1" applyAlignment="1">
      <alignment wrapText="1"/>
    </xf>
    <xf numFmtId="49" fontId="37" fillId="0" borderId="81" xfId="0" applyNumberFormat="1" applyFont="1" applyBorder="1" applyAlignment="1">
      <alignment wrapText="1"/>
    </xf>
    <xf numFmtId="49" fontId="37" fillId="0" borderId="82" xfId="0" applyNumberFormat="1" applyFont="1" applyBorder="1" applyAlignment="1">
      <alignment wrapText="1"/>
    </xf>
    <xf numFmtId="164" fontId="4" fillId="0" borderId="1" xfId="0" applyFont="1" applyFill="1" applyBorder="1" applyAlignment="1">
      <alignment horizontal="right"/>
    </xf>
    <xf numFmtId="164" fontId="4" fillId="0" borderId="0" xfId="0" applyFont="1" applyFill="1" applyBorder="1" applyAlignment="1">
      <alignment horizontal="right"/>
    </xf>
    <xf numFmtId="164" fontId="34" fillId="7" borderId="54" xfId="0" applyFont="1" applyFill="1" applyBorder="1" applyAlignment="1">
      <alignment wrapText="1"/>
    </xf>
    <xf numFmtId="0" fontId="37" fillId="7" borderId="53" xfId="0" applyNumberFormat="1" applyFont="1" applyFill="1" applyBorder="1" applyAlignment="1">
      <alignment wrapText="1"/>
    </xf>
    <xf numFmtId="164" fontId="4" fillId="7" borderId="34" xfId="0" applyFont="1" applyFill="1" applyBorder="1" applyAlignment="1">
      <alignment horizontal="right"/>
    </xf>
    <xf numFmtId="0" fontId="0" fillId="0" borderId="17" xfId="0" applyNumberFormat="1" applyBorder="1" applyAlignment="1">
      <alignment horizontal="right"/>
    </xf>
    <xf numFmtId="0" fontId="34" fillId="0" borderId="77" xfId="0" applyNumberFormat="1" applyFont="1" applyBorder="1" applyAlignment="1">
      <alignment wrapText="1"/>
    </xf>
    <xf numFmtId="0" fontId="34" fillId="0" borderId="57" xfId="0" applyNumberFormat="1" applyFont="1" applyBorder="1" applyAlignment="1">
      <alignment wrapText="1"/>
    </xf>
    <xf numFmtId="0" fontId="34" fillId="0" borderId="58" xfId="0" applyNumberFormat="1" applyFont="1" applyBorder="1" applyAlignment="1">
      <alignment wrapText="1"/>
    </xf>
    <xf numFmtId="164" fontId="34" fillId="7" borderId="20" xfId="0" applyFont="1" applyFill="1" applyBorder="1" applyAlignment="1">
      <alignment wrapText="1"/>
    </xf>
    <xf numFmtId="0" fontId="37" fillId="7" borderId="58" xfId="0" applyNumberFormat="1" applyFont="1" applyFill="1" applyBorder="1" applyAlignment="1">
      <alignment wrapText="1"/>
    </xf>
    <xf numFmtId="164" fontId="4" fillId="7" borderId="79" xfId="0" applyFont="1" applyFill="1" applyBorder="1" applyAlignment="1">
      <alignment horizontal="right"/>
    </xf>
    <xf numFmtId="0" fontId="0" fillId="0" borderId="53" xfId="0" applyNumberFormat="1" applyBorder="1" applyAlignment="1">
      <alignment horizontal="right"/>
    </xf>
    <xf numFmtId="0" fontId="0" fillId="0" borderId="18" xfId="0" applyNumberFormat="1" applyBorder="1" applyAlignment="1">
      <alignment horizontal="right"/>
    </xf>
    <xf numFmtId="164" fontId="4" fillId="7" borderId="56" xfId="0" applyFont="1" applyFill="1" applyBorder="1" applyAlignment="1">
      <alignment horizontal="right"/>
    </xf>
    <xf numFmtId="0" fontId="0" fillId="0" borderId="61" xfId="0" applyNumberFormat="1" applyBorder="1" applyAlignment="1">
      <alignment horizontal="right"/>
    </xf>
    <xf numFmtId="164" fontId="4" fillId="7" borderId="35" xfId="0" applyFont="1" applyFill="1" applyBorder="1" applyAlignment="1">
      <alignment horizontal="right"/>
    </xf>
    <xf numFmtId="164" fontId="4" fillId="7" borderId="17" xfId="0" applyFont="1" applyFill="1" applyBorder="1" applyAlignment="1">
      <alignment horizontal="right"/>
    </xf>
    <xf numFmtId="0" fontId="46" fillId="0" borderId="1" xfId="0" applyNumberFormat="1" applyFont="1" applyBorder="1" applyAlignment="1">
      <alignment horizontal="left"/>
    </xf>
    <xf numFmtId="0" fontId="46" fillId="0" borderId="0" xfId="0" applyNumberFormat="1" applyFont="1" applyBorder="1" applyAlignment="1">
      <alignment horizontal="left"/>
    </xf>
    <xf numFmtId="164" fontId="4" fillId="0" borderId="62" xfId="0" applyFont="1" applyFill="1" applyBorder="1" applyAlignment="1">
      <alignment horizontal="right"/>
    </xf>
    <xf numFmtId="0" fontId="0" fillId="0" borderId="69" xfId="0" applyNumberFormat="1" applyFill="1" applyBorder="1" applyAlignment="1">
      <alignment horizontal="right"/>
    </xf>
    <xf numFmtId="164" fontId="4" fillId="7" borderId="61" xfId="0" applyFont="1" applyFill="1" applyBorder="1" applyAlignment="1">
      <alignment horizontal="right"/>
    </xf>
    <xf numFmtId="0" fontId="34" fillId="7" borderId="83" xfId="0" applyNumberFormat="1" applyFont="1" applyFill="1" applyBorder="1" applyAlignment="1">
      <alignment horizontal="left" wrapText="1"/>
    </xf>
    <xf numFmtId="0" fontId="37" fillId="0" borderId="65" xfId="0" applyNumberFormat="1" applyFont="1" applyBorder="1" applyAlignment="1">
      <alignment horizontal="left" wrapText="1"/>
    </xf>
    <xf numFmtId="0" fontId="37" fillId="0" borderId="84" xfId="0" applyNumberFormat="1" applyFont="1" applyBorder="1" applyAlignment="1">
      <alignment horizontal="left" wrapText="1"/>
    </xf>
    <xf numFmtId="0" fontId="34" fillId="7" borderId="77" xfId="0" applyNumberFormat="1" applyFont="1" applyFill="1" applyBorder="1" applyAlignment="1">
      <alignment horizontal="left" wrapText="1"/>
    </xf>
    <xf numFmtId="0" fontId="37" fillId="0" borderId="57" xfId="0" applyNumberFormat="1" applyFont="1" applyBorder="1" applyAlignment="1">
      <alignment horizontal="left" wrapText="1"/>
    </xf>
    <xf numFmtId="0" fontId="37" fillId="0" borderId="58" xfId="0" applyNumberFormat="1" applyFont="1" applyBorder="1" applyAlignment="1">
      <alignment horizontal="left" wrapText="1"/>
    </xf>
    <xf numFmtId="0" fontId="34" fillId="7" borderId="80" xfId="0" applyNumberFormat="1" applyFont="1" applyFill="1" applyBorder="1" applyAlignment="1">
      <alignment horizontal="left" wrapText="1"/>
    </xf>
    <xf numFmtId="0" fontId="37" fillId="0" borderId="81" xfId="0" applyNumberFormat="1" applyFont="1" applyBorder="1" applyAlignment="1">
      <alignment horizontal="left" wrapText="1"/>
    </xf>
    <xf numFmtId="0" fontId="37" fillId="0" borderId="82" xfId="0" applyNumberFormat="1" applyFont="1" applyBorder="1" applyAlignment="1">
      <alignment horizontal="left" wrapText="1"/>
    </xf>
    <xf numFmtId="0" fontId="34" fillId="7" borderId="35" xfId="0" applyNumberFormat="1" applyFont="1" applyFill="1" applyBorder="1" applyAlignment="1">
      <alignment horizontal="left" wrapText="1"/>
    </xf>
    <xf numFmtId="0" fontId="34" fillId="7" borderId="3" xfId="0" applyNumberFormat="1" applyFont="1" applyFill="1" applyBorder="1" applyAlignment="1">
      <alignment horizontal="left" wrapText="1"/>
    </xf>
    <xf numFmtId="0" fontId="34" fillId="7" borderId="17" xfId="0" applyNumberFormat="1" applyFont="1" applyFill="1" applyBorder="1" applyAlignment="1">
      <alignment horizontal="left" wrapText="1"/>
    </xf>
    <xf numFmtId="0" fontId="34" fillId="0" borderId="77" xfId="0" applyNumberFormat="1" applyFont="1" applyBorder="1" applyAlignment="1">
      <alignment horizontal="left" wrapText="1"/>
    </xf>
    <xf numFmtId="0" fontId="34" fillId="0" borderId="57" xfId="0" applyNumberFormat="1" applyFont="1" applyBorder="1" applyAlignment="1">
      <alignment horizontal="left" wrapText="1"/>
    </xf>
    <xf numFmtId="0" fontId="34" fillId="0" borderId="58" xfId="0" applyNumberFormat="1" applyFont="1" applyBorder="1" applyAlignment="1">
      <alignment horizontal="left" wrapText="1"/>
    </xf>
    <xf numFmtId="0" fontId="11" fillId="0" borderId="45" xfId="4" applyNumberFormat="1" applyFont="1" applyBorder="1" applyAlignment="1">
      <alignment horizontal="center"/>
    </xf>
    <xf numFmtId="0" fontId="11" fillId="0" borderId="42" xfId="4" applyNumberFormat="1" applyFont="1" applyBorder="1" applyAlignment="1">
      <alignment horizontal="center"/>
    </xf>
    <xf numFmtId="171" fontId="41" fillId="4" borderId="25" xfId="4" applyNumberFormat="1" applyFont="1" applyFill="1" applyBorder="1" applyAlignment="1">
      <alignment horizontal="center" wrapText="1"/>
    </xf>
    <xf numFmtId="171" fontId="1" fillId="4" borderId="22" xfId="4" applyNumberFormat="1" applyFont="1" applyFill="1" applyBorder="1" applyAlignment="1">
      <alignment horizontal="center" wrapText="1"/>
    </xf>
    <xf numFmtId="171" fontId="1" fillId="4" borderId="42" xfId="4" applyNumberFormat="1" applyFont="1" applyFill="1" applyBorder="1" applyAlignment="1">
      <alignment horizontal="center" wrapText="1"/>
    </xf>
    <xf numFmtId="171" fontId="1" fillId="4" borderId="70" xfId="4" applyNumberFormat="1" applyFont="1" applyFill="1" applyBorder="1" applyAlignment="1">
      <alignment horizontal="center" wrapText="1"/>
    </xf>
    <xf numFmtId="0" fontId="11" fillId="0" borderId="50" xfId="4" applyNumberFormat="1" applyFont="1" applyBorder="1" applyAlignment="1">
      <alignment horizontal="center"/>
    </xf>
    <xf numFmtId="0" fontId="11" fillId="0" borderId="41" xfId="4" applyNumberFormat="1" applyFont="1" applyBorder="1" applyAlignment="1">
      <alignment horizontal="center"/>
    </xf>
    <xf numFmtId="171" fontId="41" fillId="4" borderId="31" xfId="4" applyNumberFormat="1" applyFont="1" applyFill="1" applyBorder="1" applyAlignment="1">
      <alignment horizontal="center" wrapText="1"/>
    </xf>
    <xf numFmtId="171" fontId="1" fillId="4" borderId="40" xfId="4" applyNumberFormat="1" applyFont="1" applyFill="1" applyBorder="1" applyAlignment="1">
      <alignment horizontal="center" wrapText="1"/>
    </xf>
    <xf numFmtId="171" fontId="1" fillId="4" borderId="41" xfId="4" applyNumberFormat="1" applyFont="1" applyFill="1" applyBorder="1" applyAlignment="1">
      <alignment horizontal="center" wrapText="1"/>
    </xf>
    <xf numFmtId="171" fontId="1" fillId="4" borderId="71" xfId="4" applyNumberFormat="1" applyFont="1" applyFill="1" applyBorder="1" applyAlignment="1">
      <alignment horizontal="center" wrapText="1"/>
    </xf>
    <xf numFmtId="0" fontId="11" fillId="0" borderId="23" xfId="4" applyNumberFormat="1" applyFont="1" applyBorder="1" applyAlignment="1">
      <alignment horizontal="center"/>
    </xf>
    <xf numFmtId="0" fontId="11" fillId="0" borderId="47" xfId="4" applyNumberFormat="1" applyFont="1" applyBorder="1" applyAlignment="1">
      <alignment horizontal="center"/>
    </xf>
    <xf numFmtId="171" fontId="19" fillId="4" borderId="27" xfId="4" applyNumberFormat="1" applyFont="1" applyFill="1" applyBorder="1" applyAlignment="1">
      <alignment horizontal="center" wrapText="1"/>
    </xf>
    <xf numFmtId="171" fontId="19" fillId="4" borderId="33" xfId="4" applyNumberFormat="1" applyFont="1" applyFill="1" applyBorder="1" applyAlignment="1">
      <alignment horizontal="center" wrapText="1"/>
    </xf>
    <xf numFmtId="171" fontId="19" fillId="4" borderId="46" xfId="4" applyNumberFormat="1" applyFont="1" applyFill="1" applyBorder="1" applyAlignment="1">
      <alignment horizontal="center" wrapText="1"/>
    </xf>
    <xf numFmtId="171" fontId="41" fillId="4" borderId="66" xfId="4" applyNumberFormat="1" applyFont="1" applyFill="1" applyBorder="1" applyAlignment="1">
      <alignment horizontal="center" wrapText="1"/>
    </xf>
    <xf numFmtId="171" fontId="1" fillId="4" borderId="14" xfId="4" applyNumberFormat="1" applyFont="1" applyFill="1" applyBorder="1" applyAlignment="1">
      <alignment horizontal="center" wrapText="1"/>
    </xf>
    <xf numFmtId="171" fontId="1" fillId="4" borderId="18" xfId="4" applyNumberFormat="1" applyFont="1" applyFill="1" applyBorder="1" applyAlignment="1">
      <alignment horizontal="center" wrapText="1"/>
    </xf>
    <xf numFmtId="0" fontId="24" fillId="3" borderId="6" xfId="4" applyNumberFormat="1" applyFont="1" applyFill="1" applyBorder="1" applyAlignment="1">
      <alignment horizontal="center" vertical="center"/>
    </xf>
    <xf numFmtId="0" fontId="22" fillId="3" borderId="7" xfId="4" applyNumberFormat="1" applyFont="1" applyFill="1" applyBorder="1" applyAlignment="1">
      <alignment horizontal="center" vertical="center"/>
    </xf>
    <xf numFmtId="0" fontId="22" fillId="3" borderId="1" xfId="4" applyNumberFormat="1" applyFont="1" applyFill="1" applyBorder="1" applyAlignment="1">
      <alignment horizontal="center" vertical="center"/>
    </xf>
    <xf numFmtId="0" fontId="22" fillId="3" borderId="0" xfId="4" applyNumberFormat="1" applyFont="1" applyFill="1" applyBorder="1" applyAlignment="1">
      <alignment horizontal="center" vertical="center"/>
    </xf>
    <xf numFmtId="0" fontId="22" fillId="3" borderId="38" xfId="4" applyNumberFormat="1" applyFont="1" applyFill="1" applyBorder="1" applyAlignment="1">
      <alignment horizontal="center" vertical="center"/>
    </xf>
    <xf numFmtId="0" fontId="22" fillId="3" borderId="5" xfId="4" applyNumberFormat="1" applyFont="1" applyFill="1" applyBorder="1" applyAlignment="1">
      <alignment horizontal="center" vertical="center"/>
    </xf>
    <xf numFmtId="0" fontId="17" fillId="0" borderId="39" xfId="4" applyNumberFormat="1" applyFont="1" applyBorder="1" applyAlignment="1">
      <alignment horizontal="center" vertical="center" wrapText="1"/>
    </xf>
    <xf numFmtId="0" fontId="17" fillId="0" borderId="36" xfId="4" applyNumberFormat="1" applyFont="1" applyBorder="1" applyAlignment="1">
      <alignment horizontal="center" vertical="center" wrapText="1"/>
    </xf>
    <xf numFmtId="0" fontId="1" fillId="11" borderId="5" xfId="4" applyNumberFormat="1" applyFont="1" applyFill="1" applyBorder="1" applyAlignment="1">
      <alignment horizontal="center"/>
    </xf>
    <xf numFmtId="164" fontId="30" fillId="7" borderId="0" xfId="4" applyFont="1" applyFill="1" applyBorder="1" applyAlignment="1">
      <alignment horizontal="left" vertical="center"/>
    </xf>
    <xf numFmtId="0" fontId="30" fillId="7" borderId="0" xfId="4" applyNumberFormat="1" applyFont="1" applyFill="1" applyBorder="1" applyAlignment="1">
      <alignment horizontal="left"/>
    </xf>
    <xf numFmtId="0" fontId="31" fillId="7" borderId="0" xfId="4" applyNumberFormat="1" applyFont="1" applyFill="1" applyBorder="1" applyAlignment="1">
      <alignment horizontal="left"/>
    </xf>
    <xf numFmtId="0" fontId="31" fillId="0" borderId="0" xfId="4" applyNumberFormat="1" applyFont="1" applyBorder="1" applyAlignment="1"/>
    <xf numFmtId="0" fontId="11" fillId="9" borderId="43" xfId="4" applyNumberFormat="1" applyFont="1" applyFill="1" applyBorder="1" applyAlignment="1">
      <alignment horizontal="center" vertical="center" wrapText="1" shrinkToFit="1"/>
    </xf>
    <xf numFmtId="0" fontId="1" fillId="9" borderId="43" xfId="4" applyNumberFormat="1" applyFill="1" applyBorder="1" applyAlignment="1">
      <alignment vertical="center" wrapText="1"/>
    </xf>
    <xf numFmtId="0" fontId="1" fillId="9" borderId="44" xfId="4" applyNumberFormat="1" applyFill="1" applyBorder="1" applyAlignment="1">
      <alignment vertical="center" wrapText="1"/>
    </xf>
    <xf numFmtId="0" fontId="11" fillId="9" borderId="24" xfId="4" applyNumberFormat="1" applyFont="1" applyFill="1" applyBorder="1" applyAlignment="1">
      <alignment horizontal="center" vertical="center" wrapText="1"/>
    </xf>
    <xf numFmtId="0" fontId="1" fillId="9" borderId="24" xfId="4" applyNumberFormat="1" applyFill="1" applyBorder="1" applyAlignment="1">
      <alignment vertical="center" wrapText="1"/>
    </xf>
    <xf numFmtId="0" fontId="1" fillId="9" borderId="30" xfId="4" applyNumberFormat="1" applyFill="1" applyBorder="1" applyAlignment="1">
      <alignment vertical="center" wrapText="1"/>
    </xf>
    <xf numFmtId="0" fontId="17" fillId="9" borderId="39" xfId="4" applyNumberFormat="1" applyFont="1" applyFill="1" applyBorder="1" applyAlignment="1">
      <alignment horizontal="center"/>
    </xf>
    <xf numFmtId="0" fontId="17" fillId="9" borderId="36" xfId="4" applyNumberFormat="1" applyFont="1" applyFill="1" applyBorder="1" applyAlignment="1">
      <alignment horizontal="center"/>
    </xf>
    <xf numFmtId="0" fontId="17" fillId="9" borderId="37" xfId="4" applyNumberFormat="1" applyFont="1" applyFill="1" applyBorder="1" applyAlignment="1">
      <alignment horizontal="center"/>
    </xf>
    <xf numFmtId="0" fontId="39" fillId="0" borderId="39" xfId="4" applyNumberFormat="1" applyFont="1" applyBorder="1" applyAlignment="1">
      <alignment horizontal="center" wrapText="1"/>
    </xf>
    <xf numFmtId="0" fontId="39" fillId="0" borderId="37" xfId="4" applyNumberFormat="1" applyFont="1" applyBorder="1" applyAlignment="1">
      <alignment horizontal="center" wrapText="1"/>
    </xf>
    <xf numFmtId="174" fontId="39" fillId="12" borderId="36" xfId="4" applyNumberFormat="1" applyFont="1" applyFill="1" applyBorder="1" applyAlignment="1">
      <alignment horizontal="center"/>
    </xf>
    <xf numFmtId="174" fontId="39" fillId="12" borderId="37" xfId="4" applyNumberFormat="1" applyFont="1" applyFill="1" applyBorder="1" applyAlignment="1">
      <alignment horizontal="center"/>
    </xf>
    <xf numFmtId="0" fontId="11" fillId="0" borderId="0" xfId="4" applyNumberFormat="1" applyFont="1" applyBorder="1" applyAlignment="1">
      <alignment horizontal="center" wrapText="1"/>
    </xf>
    <xf numFmtId="0" fontId="11" fillId="7" borderId="0" xfId="4" applyNumberFormat="1" applyFont="1" applyFill="1" applyBorder="1" applyAlignment="1">
      <alignment horizontal="center" vertical="center" wrapText="1" shrinkToFit="1"/>
    </xf>
    <xf numFmtId="0" fontId="1" fillId="7" borderId="0" xfId="4" applyNumberFormat="1" applyFill="1" applyBorder="1" applyAlignment="1">
      <alignment vertical="center" wrapText="1"/>
    </xf>
    <xf numFmtId="0" fontId="11" fillId="9" borderId="48" xfId="4" applyNumberFormat="1" applyFont="1" applyFill="1" applyBorder="1" applyAlignment="1">
      <alignment horizontal="center" vertical="center" wrapText="1"/>
    </xf>
    <xf numFmtId="0" fontId="1" fillId="9" borderId="48" xfId="4" applyNumberFormat="1" applyFill="1" applyBorder="1" applyAlignment="1">
      <alignment horizontal="center" vertical="center" wrapText="1"/>
    </xf>
    <xf numFmtId="0" fontId="1" fillId="9" borderId="49" xfId="4" applyNumberFormat="1" applyFill="1" applyBorder="1" applyAlignment="1">
      <alignment horizontal="center" vertical="center" wrapText="1"/>
    </xf>
    <xf numFmtId="0" fontId="24" fillId="3" borderId="7" xfId="4" applyNumberFormat="1" applyFont="1" applyFill="1" applyBorder="1" applyAlignment="1">
      <alignment horizontal="center" vertical="center" wrapText="1"/>
    </xf>
    <xf numFmtId="0" fontId="24" fillId="3" borderId="0" xfId="4" applyNumberFormat="1" applyFont="1" applyFill="1" applyBorder="1" applyAlignment="1">
      <alignment horizontal="center" vertical="center" wrapText="1"/>
    </xf>
    <xf numFmtId="0" fontId="24" fillId="3" borderId="5" xfId="4" applyNumberFormat="1" applyFont="1" applyFill="1" applyBorder="1" applyAlignment="1">
      <alignment horizontal="center" vertical="center" wrapText="1"/>
    </xf>
    <xf numFmtId="0" fontId="22" fillId="3" borderId="7" xfId="4" applyNumberFormat="1" applyFont="1" applyFill="1" applyBorder="1" applyAlignment="1">
      <alignment vertical="center"/>
    </xf>
    <xf numFmtId="0" fontId="22" fillId="3" borderId="10" xfId="4" applyNumberFormat="1" applyFont="1" applyFill="1" applyBorder="1" applyAlignment="1">
      <alignment vertical="center"/>
    </xf>
    <xf numFmtId="0" fontId="22" fillId="3" borderId="0" xfId="4" applyNumberFormat="1" applyFont="1" applyFill="1" applyBorder="1" applyAlignment="1">
      <alignment vertical="center"/>
    </xf>
    <xf numFmtId="0" fontId="22" fillId="3" borderId="2" xfId="4" applyNumberFormat="1" applyFont="1" applyFill="1" applyBorder="1" applyAlignment="1">
      <alignment vertical="center"/>
    </xf>
    <xf numFmtId="0" fontId="22" fillId="3" borderId="5" xfId="4" applyNumberFormat="1" applyFont="1" applyFill="1" applyBorder="1" applyAlignment="1">
      <alignment vertical="center"/>
    </xf>
    <xf numFmtId="0" fontId="22" fillId="3" borderId="26" xfId="4" applyNumberFormat="1" applyFont="1" applyFill="1" applyBorder="1" applyAlignment="1">
      <alignment vertical="center"/>
    </xf>
    <xf numFmtId="0" fontId="11" fillId="9" borderId="51" xfId="4" applyNumberFormat="1" applyFont="1" applyFill="1" applyBorder="1" applyAlignment="1">
      <alignment horizontal="center" vertical="center" wrapText="1" shrinkToFit="1"/>
    </xf>
    <xf numFmtId="0" fontId="11" fillId="9" borderId="6" xfId="4" applyNumberFormat="1" applyFont="1" applyFill="1" applyBorder="1" applyAlignment="1">
      <alignment horizontal="center" vertical="center" wrapText="1" shrinkToFit="1"/>
    </xf>
    <xf numFmtId="0" fontId="11" fillId="9" borderId="7" xfId="4" applyNumberFormat="1" applyFont="1" applyFill="1" applyBorder="1" applyAlignment="1">
      <alignment horizontal="center" vertical="center" wrapText="1" shrinkToFit="1"/>
    </xf>
    <xf numFmtId="0" fontId="11" fillId="9" borderId="10" xfId="4" applyNumberFormat="1" applyFont="1" applyFill="1" applyBorder="1" applyAlignment="1">
      <alignment horizontal="center" vertical="center" wrapText="1" shrinkToFit="1"/>
    </xf>
    <xf numFmtId="0" fontId="11" fillId="9" borderId="1" xfId="4" applyNumberFormat="1" applyFont="1" applyFill="1" applyBorder="1" applyAlignment="1">
      <alignment horizontal="center" vertical="center" wrapText="1" shrinkToFit="1"/>
    </xf>
    <xf numFmtId="0" fontId="11" fillId="9" borderId="0" xfId="4" applyNumberFormat="1" applyFont="1" applyFill="1" applyBorder="1" applyAlignment="1">
      <alignment horizontal="center" vertical="center" wrapText="1" shrinkToFit="1"/>
    </xf>
    <xf numFmtId="0" fontId="11" fillId="9" borderId="2" xfId="4" applyNumberFormat="1" applyFont="1" applyFill="1" applyBorder="1" applyAlignment="1">
      <alignment horizontal="center" vertical="center" wrapText="1" shrinkToFit="1"/>
    </xf>
    <xf numFmtId="0" fontId="11" fillId="0" borderId="0" xfId="4" applyNumberFormat="1" applyFont="1" applyAlignment="1">
      <alignment horizontal="center" wrapText="1"/>
    </xf>
    <xf numFmtId="0" fontId="1" fillId="7" borderId="0" xfId="4" applyNumberFormat="1" applyFont="1" applyFill="1" applyBorder="1" applyAlignment="1">
      <alignment horizontal="center" vertical="center" wrapText="1" shrinkToFit="1"/>
    </xf>
    <xf numFmtId="0" fontId="1" fillId="7" borderId="0" xfId="4" applyNumberFormat="1" applyFont="1" applyFill="1" applyBorder="1" applyAlignment="1">
      <alignment vertical="center" wrapText="1"/>
    </xf>
    <xf numFmtId="0" fontId="28" fillId="2" borderId="1" xfId="0" applyNumberFormat="1" applyFont="1" applyFill="1" applyBorder="1" applyAlignment="1">
      <alignment horizontal="center" vertical="center"/>
    </xf>
    <xf numFmtId="0" fontId="29" fillId="2" borderId="0" xfId="0" applyNumberFormat="1" applyFont="1" applyFill="1" applyBorder="1" applyAlignment="1"/>
    <xf numFmtId="0" fontId="29" fillId="2" borderId="2" xfId="0" applyNumberFormat="1" applyFont="1" applyFill="1" applyBorder="1" applyAlignment="1"/>
    <xf numFmtId="0" fontId="0" fillId="2" borderId="0" xfId="0" applyNumberFormat="1" applyFill="1" applyBorder="1" applyAlignment="1">
      <alignment horizontal="right"/>
    </xf>
    <xf numFmtId="0" fontId="0" fillId="2" borderId="0" xfId="0" applyNumberFormat="1" applyFill="1" applyBorder="1" applyAlignment="1"/>
    <xf numFmtId="164" fontId="11" fillId="2" borderId="1" xfId="0" applyFont="1" applyFill="1" applyBorder="1" applyAlignment="1">
      <alignment horizontal="left" vertical="center"/>
    </xf>
    <xf numFmtId="0" fontId="11" fillId="2" borderId="0" xfId="0" applyNumberFormat="1" applyFont="1" applyFill="1" applyBorder="1" applyAlignment="1">
      <alignment horizontal="left"/>
    </xf>
    <xf numFmtId="0" fontId="1" fillId="0" borderId="0" xfId="0" applyNumberFormat="1" applyFont="1" applyBorder="1" applyAlignment="1">
      <alignment horizontal="left"/>
    </xf>
    <xf numFmtId="0" fontId="33" fillId="2" borderId="5" xfId="0" applyNumberFormat="1" applyFont="1" applyFill="1" applyBorder="1" applyAlignment="1">
      <alignment horizontal="left" vertical="center"/>
    </xf>
    <xf numFmtId="164" fontId="11" fillId="2" borderId="0" xfId="0" applyFont="1" applyFill="1" applyBorder="1" applyAlignment="1">
      <alignment horizontal="center" vertical="center"/>
    </xf>
    <xf numFmtId="0" fontId="1" fillId="0" borderId="0" xfId="0" applyNumberFormat="1" applyFont="1" applyAlignment="1">
      <alignment horizontal="center"/>
    </xf>
    <xf numFmtId="0" fontId="37" fillId="0" borderId="5" xfId="0" applyNumberFormat="1" applyFont="1" applyBorder="1" applyAlignment="1">
      <alignment horizontal="left" vertical="center"/>
    </xf>
    <xf numFmtId="0" fontId="11" fillId="2" borderId="0" xfId="0" applyNumberFormat="1" applyFont="1" applyFill="1" applyBorder="1" applyAlignment="1">
      <alignment horizontal="right"/>
    </xf>
    <xf numFmtId="0" fontId="1" fillId="0" borderId="0" xfId="0" applyNumberFormat="1" applyFont="1" applyAlignment="1">
      <alignment horizontal="right"/>
    </xf>
    <xf numFmtId="0" fontId="11" fillId="2" borderId="5" xfId="0" applyNumberFormat="1" applyFont="1" applyFill="1" applyBorder="1" applyAlignment="1">
      <alignment horizontal="left" vertical="center"/>
    </xf>
    <xf numFmtId="0" fontId="11" fillId="0" borderId="26" xfId="0" applyNumberFormat="1" applyFont="1" applyBorder="1" applyAlignment="1">
      <alignment horizontal="left" vertical="center"/>
    </xf>
    <xf numFmtId="164" fontId="7" fillId="0" borderId="7" xfId="0" applyFont="1" applyBorder="1" applyAlignment="1" applyProtection="1">
      <alignment horizontal="left" wrapText="1"/>
      <protection locked="0"/>
    </xf>
    <xf numFmtId="164" fontId="7" fillId="0" borderId="0" xfId="0" applyFont="1" applyBorder="1" applyAlignment="1" applyProtection="1">
      <alignment horizontal="left" wrapText="1"/>
      <protection locked="0"/>
    </xf>
  </cellXfs>
  <cellStyles count="6">
    <cellStyle name="Comma" xfId="1" builtinId="3"/>
    <cellStyle name="Currency" xfId="5" builtinId="4"/>
    <cellStyle name="Hyperlink" xfId="2" builtinId="8"/>
    <cellStyle name="Normal" xfId="0" builtinId="0"/>
    <cellStyle name="Normal 2" xfId="4" xr:uid="{00000000-0005-0000-0000-000004000000}"/>
    <cellStyle name="Percent" xfId="3" builtinId="5"/>
  </cellStyles>
  <dxfs count="118">
    <dxf>
      <font>
        <condense val="0"/>
        <extend val="0"/>
        <color indexed="22"/>
      </font>
    </dxf>
    <dxf>
      <font>
        <condense val="0"/>
        <extend val="0"/>
        <color indexed="22"/>
      </font>
    </dxf>
    <dxf>
      <font>
        <condense val="0"/>
        <extend val="0"/>
        <color indexed="22"/>
      </font>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2"/>
      </font>
    </dxf>
    <dxf>
      <fill>
        <patternFill>
          <bgColor rgb="FFFFFF00"/>
        </patternFill>
      </fill>
    </dxf>
    <dxf>
      <fill>
        <patternFill>
          <bgColor rgb="FFFFFF00"/>
        </patternFill>
      </fill>
    </dxf>
    <dxf>
      <fill>
        <patternFill>
          <bgColor rgb="FFFFFF00"/>
        </patternFill>
      </fill>
    </dxf>
    <dxf>
      <font>
        <condense val="0"/>
        <extend val="0"/>
        <color indexed="26"/>
      </font>
    </dxf>
    <dxf>
      <font>
        <condense val="0"/>
        <extend val="0"/>
        <color indexed="22"/>
      </font>
    </dxf>
    <dxf>
      <font>
        <strike val="0"/>
      </font>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color theme="0"/>
      </font>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ndense val="0"/>
        <extend val="0"/>
        <color indexed="22"/>
      </font>
    </dxf>
    <dxf>
      <fill>
        <patternFill>
          <bgColor rgb="FFFFFF00"/>
        </patternFill>
      </fill>
    </dxf>
    <dxf>
      <fill>
        <patternFill>
          <bgColor rgb="FFFFFF00"/>
        </patternFill>
      </fill>
    </dxf>
    <dxf>
      <fill>
        <patternFill>
          <bgColor rgb="FFFFFF00"/>
        </patternFill>
      </fill>
    </dxf>
    <dxf>
      <font>
        <condense val="0"/>
        <extend val="0"/>
        <color indexed="26"/>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rgb="FFFFFF00"/>
        </patternFill>
      </fill>
    </dxf>
    <dxf>
      <font>
        <strike val="0"/>
        <color auto="1"/>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color auto="1"/>
      </font>
      <fill>
        <patternFill>
          <bgColor rgb="FFFFFF00"/>
        </patternFill>
      </fill>
    </dxf>
    <dxf>
      <font>
        <strike val="0"/>
        <color auto="1"/>
      </font>
      <fill>
        <patternFill>
          <bgColor rgb="FFFFFF00"/>
        </patternFill>
      </fill>
    </dxf>
    <dxf>
      <font>
        <strike val="0"/>
      </font>
      <fill>
        <patternFill>
          <bgColor rgb="FFFFFF00"/>
        </patternFill>
      </fill>
    </dxf>
    <dxf>
      <font>
        <strike val="0"/>
      </font>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strike val="0"/>
      </font>
      <fill>
        <patternFill>
          <bgColor rgb="FFFFFF00"/>
        </patternFill>
      </fill>
    </dxf>
    <dxf>
      <font>
        <strike val="0"/>
      </font>
      <fill>
        <patternFill>
          <bgColor rgb="FFFFFF00"/>
        </patternFill>
      </fill>
    </dxf>
    <dxf>
      <font>
        <strike val="0"/>
        <color auto="1"/>
      </font>
      <fill>
        <patternFill>
          <bgColor rgb="FFFFFF00"/>
        </patternFill>
      </fill>
    </dxf>
  </dxfs>
  <tableStyles count="0" defaultTableStyle="TableStyleMedium2" defaultPivotStyle="PivotStyleLight16"/>
  <colors>
    <mruColors>
      <color rgb="FF0000FF"/>
      <color rgb="FF0070C0"/>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142875</xdr:colOff>
      <xdr:row>38</xdr:row>
      <xdr:rowOff>85725</xdr:rowOff>
    </xdr:from>
    <xdr:to>
      <xdr:col>4</xdr:col>
      <xdr:colOff>382905</xdr:colOff>
      <xdr:row>46</xdr:row>
      <xdr:rowOff>53340</xdr:rowOff>
    </xdr:to>
    <xdr:pic>
      <xdr:nvPicPr>
        <xdr:cNvPr id="3" name="Picture 2">
          <a:extLst>
            <a:ext uri="{FF2B5EF4-FFF2-40B4-BE49-F238E27FC236}">
              <a16:creationId xmlns:a16="http://schemas.microsoft.com/office/drawing/2014/main" id="{F6C48994-B44E-4460-A4CB-CEC1445D370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5300" y="7296150"/>
          <a:ext cx="1459230" cy="13582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294409</xdr:colOff>
      <xdr:row>30</xdr:row>
      <xdr:rowOff>121228</xdr:rowOff>
    </xdr:from>
    <xdr:to>
      <xdr:col>2</xdr:col>
      <xdr:colOff>1440007</xdr:colOff>
      <xdr:row>38</xdr:row>
      <xdr:rowOff>101658</xdr:rowOff>
    </xdr:to>
    <xdr:pic>
      <xdr:nvPicPr>
        <xdr:cNvPr id="3" name="Picture 2">
          <a:extLst>
            <a:ext uri="{FF2B5EF4-FFF2-40B4-BE49-F238E27FC236}">
              <a16:creationId xmlns:a16="http://schemas.microsoft.com/office/drawing/2014/main" id="{5833EA35-34E4-4B8F-9A84-D5F0F0A4CCC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6864" y="7758546"/>
          <a:ext cx="1457325" cy="13658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33617</xdr:colOff>
      <xdr:row>60</xdr:row>
      <xdr:rowOff>201705</xdr:rowOff>
    </xdr:from>
    <xdr:to>
      <xdr:col>2</xdr:col>
      <xdr:colOff>1502372</xdr:colOff>
      <xdr:row>69</xdr:row>
      <xdr:rowOff>17368</xdr:rowOff>
    </xdr:to>
    <xdr:pic>
      <xdr:nvPicPr>
        <xdr:cNvPr id="3" name="Picture 2">
          <a:extLst>
            <a:ext uri="{FF2B5EF4-FFF2-40B4-BE49-F238E27FC236}">
              <a16:creationId xmlns:a16="http://schemas.microsoft.com/office/drawing/2014/main" id="{56BDB3CE-71FF-4532-97C1-F382785B18D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2705" y="10892117"/>
          <a:ext cx="1459230" cy="13639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25</xdr:row>
      <xdr:rowOff>120650</xdr:rowOff>
    </xdr:from>
    <xdr:to>
      <xdr:col>20</xdr:col>
      <xdr:colOff>292100</xdr:colOff>
      <xdr:row>25</xdr:row>
      <xdr:rowOff>120650</xdr:rowOff>
    </xdr:to>
    <xdr:sp macro="" textlink="">
      <xdr:nvSpPr>
        <xdr:cNvPr id="2" name="Line 29">
          <a:extLst>
            <a:ext uri="{FF2B5EF4-FFF2-40B4-BE49-F238E27FC236}">
              <a16:creationId xmlns:a16="http://schemas.microsoft.com/office/drawing/2014/main" id="{AF318445-1843-400A-8C14-781CEA472429}"/>
            </a:ext>
          </a:extLst>
        </xdr:cNvPr>
        <xdr:cNvSpPr>
          <a:spLocks noChangeShapeType="1"/>
        </xdr:cNvSpPr>
      </xdr:nvSpPr>
      <xdr:spPr bwMode="auto">
        <a:xfrm>
          <a:off x="8210550" y="50927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50800</xdr:rowOff>
    </xdr:from>
    <xdr:to>
      <xdr:col>20</xdr:col>
      <xdr:colOff>387350</xdr:colOff>
      <xdr:row>25</xdr:row>
      <xdr:rowOff>50800</xdr:rowOff>
    </xdr:to>
    <xdr:sp macro="" textlink="">
      <xdr:nvSpPr>
        <xdr:cNvPr id="3" name="Line 30">
          <a:extLst>
            <a:ext uri="{FF2B5EF4-FFF2-40B4-BE49-F238E27FC236}">
              <a16:creationId xmlns:a16="http://schemas.microsoft.com/office/drawing/2014/main" id="{085E81E6-D03D-46E1-BC73-9EAF98523183}"/>
            </a:ext>
          </a:extLst>
        </xdr:cNvPr>
        <xdr:cNvSpPr>
          <a:spLocks noChangeShapeType="1"/>
        </xdr:cNvSpPr>
      </xdr:nvSpPr>
      <xdr:spPr bwMode="auto">
        <a:xfrm>
          <a:off x="8210550" y="50228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120650</xdr:rowOff>
    </xdr:from>
    <xdr:to>
      <xdr:col>20</xdr:col>
      <xdr:colOff>292100</xdr:colOff>
      <xdr:row>25</xdr:row>
      <xdr:rowOff>120650</xdr:rowOff>
    </xdr:to>
    <xdr:sp macro="" textlink="">
      <xdr:nvSpPr>
        <xdr:cNvPr id="6" name="Line 29">
          <a:extLst>
            <a:ext uri="{FF2B5EF4-FFF2-40B4-BE49-F238E27FC236}">
              <a16:creationId xmlns:a16="http://schemas.microsoft.com/office/drawing/2014/main" id="{56BBAEFE-64E0-4977-82D0-94BD1D3B3952}"/>
            </a:ext>
          </a:extLst>
        </xdr:cNvPr>
        <xdr:cNvSpPr>
          <a:spLocks noChangeShapeType="1"/>
        </xdr:cNvSpPr>
      </xdr:nvSpPr>
      <xdr:spPr bwMode="auto">
        <a:xfrm>
          <a:off x="8166100" y="5257800"/>
          <a:ext cx="2921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50800</xdr:rowOff>
    </xdr:from>
    <xdr:to>
      <xdr:col>20</xdr:col>
      <xdr:colOff>387350</xdr:colOff>
      <xdr:row>25</xdr:row>
      <xdr:rowOff>50800</xdr:rowOff>
    </xdr:to>
    <xdr:sp macro="" textlink="">
      <xdr:nvSpPr>
        <xdr:cNvPr id="7" name="Line 30">
          <a:extLst>
            <a:ext uri="{FF2B5EF4-FFF2-40B4-BE49-F238E27FC236}">
              <a16:creationId xmlns:a16="http://schemas.microsoft.com/office/drawing/2014/main" id="{9731AED7-69DD-4AB7-9B1A-D09A76170EAE}"/>
            </a:ext>
          </a:extLst>
        </xdr:cNvPr>
        <xdr:cNvSpPr>
          <a:spLocks noChangeShapeType="1"/>
        </xdr:cNvSpPr>
      </xdr:nvSpPr>
      <xdr:spPr bwMode="auto">
        <a:xfrm>
          <a:off x="8166100" y="5187950"/>
          <a:ext cx="38735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345282</xdr:colOff>
      <xdr:row>36</xdr:row>
      <xdr:rowOff>95250</xdr:rowOff>
    </xdr:from>
    <xdr:to>
      <xdr:col>3</xdr:col>
      <xdr:colOff>288132</xdr:colOff>
      <xdr:row>44</xdr:row>
      <xdr:rowOff>133350</xdr:rowOff>
    </xdr:to>
    <xdr:pic>
      <xdr:nvPicPr>
        <xdr:cNvPr id="9" name="Picture 8">
          <a:extLst>
            <a:ext uri="{FF2B5EF4-FFF2-40B4-BE49-F238E27FC236}">
              <a16:creationId xmlns:a16="http://schemas.microsoft.com/office/drawing/2014/main" id="{54DC3691-9469-4445-B7A9-B713FF55761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1" y="8643938"/>
          <a:ext cx="1459230" cy="13639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25</xdr:row>
      <xdr:rowOff>120650</xdr:rowOff>
    </xdr:from>
    <xdr:to>
      <xdr:col>20</xdr:col>
      <xdr:colOff>292100</xdr:colOff>
      <xdr:row>25</xdr:row>
      <xdr:rowOff>120650</xdr:rowOff>
    </xdr:to>
    <xdr:sp macro="" textlink="">
      <xdr:nvSpPr>
        <xdr:cNvPr id="2" name="Line 29">
          <a:extLst>
            <a:ext uri="{FF2B5EF4-FFF2-40B4-BE49-F238E27FC236}">
              <a16:creationId xmlns:a16="http://schemas.microsoft.com/office/drawing/2014/main" id="{EAF24F93-290E-4057-8D29-9D9A142C3FC3}"/>
            </a:ext>
          </a:extLst>
        </xdr:cNvPr>
        <xdr:cNvSpPr>
          <a:spLocks noChangeShapeType="1"/>
        </xdr:cNvSpPr>
      </xdr:nvSpPr>
      <xdr:spPr bwMode="auto">
        <a:xfrm>
          <a:off x="12563475" y="5951855"/>
          <a:ext cx="28829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50800</xdr:rowOff>
    </xdr:from>
    <xdr:to>
      <xdr:col>20</xdr:col>
      <xdr:colOff>387350</xdr:colOff>
      <xdr:row>25</xdr:row>
      <xdr:rowOff>50800</xdr:rowOff>
    </xdr:to>
    <xdr:sp macro="" textlink="">
      <xdr:nvSpPr>
        <xdr:cNvPr id="3" name="Line 30">
          <a:extLst>
            <a:ext uri="{FF2B5EF4-FFF2-40B4-BE49-F238E27FC236}">
              <a16:creationId xmlns:a16="http://schemas.microsoft.com/office/drawing/2014/main" id="{28589ED8-945C-4428-B532-44E6877DFD60}"/>
            </a:ext>
          </a:extLst>
        </xdr:cNvPr>
        <xdr:cNvSpPr>
          <a:spLocks noChangeShapeType="1"/>
        </xdr:cNvSpPr>
      </xdr:nvSpPr>
      <xdr:spPr bwMode="auto">
        <a:xfrm>
          <a:off x="12563475" y="5883910"/>
          <a:ext cx="38925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120650</xdr:rowOff>
    </xdr:from>
    <xdr:to>
      <xdr:col>20</xdr:col>
      <xdr:colOff>292100</xdr:colOff>
      <xdr:row>25</xdr:row>
      <xdr:rowOff>120650</xdr:rowOff>
    </xdr:to>
    <xdr:sp macro="" textlink="">
      <xdr:nvSpPr>
        <xdr:cNvPr id="4" name="Line 29">
          <a:extLst>
            <a:ext uri="{FF2B5EF4-FFF2-40B4-BE49-F238E27FC236}">
              <a16:creationId xmlns:a16="http://schemas.microsoft.com/office/drawing/2014/main" id="{4B308FD3-327C-4F81-AC83-BFA7A091E9E5}"/>
            </a:ext>
          </a:extLst>
        </xdr:cNvPr>
        <xdr:cNvSpPr>
          <a:spLocks noChangeShapeType="1"/>
        </xdr:cNvSpPr>
      </xdr:nvSpPr>
      <xdr:spPr bwMode="auto">
        <a:xfrm>
          <a:off x="12563475" y="5951855"/>
          <a:ext cx="28829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0</xdr:colOff>
      <xdr:row>25</xdr:row>
      <xdr:rowOff>50800</xdr:rowOff>
    </xdr:from>
    <xdr:to>
      <xdr:col>20</xdr:col>
      <xdr:colOff>387350</xdr:colOff>
      <xdr:row>25</xdr:row>
      <xdr:rowOff>50800</xdr:rowOff>
    </xdr:to>
    <xdr:sp macro="" textlink="">
      <xdr:nvSpPr>
        <xdr:cNvPr id="5" name="Line 30">
          <a:extLst>
            <a:ext uri="{FF2B5EF4-FFF2-40B4-BE49-F238E27FC236}">
              <a16:creationId xmlns:a16="http://schemas.microsoft.com/office/drawing/2014/main" id="{0FB6A654-A5FC-42B5-83D0-F57E70EA65FE}"/>
            </a:ext>
          </a:extLst>
        </xdr:cNvPr>
        <xdr:cNvSpPr>
          <a:spLocks noChangeShapeType="1"/>
        </xdr:cNvSpPr>
      </xdr:nvSpPr>
      <xdr:spPr bwMode="auto">
        <a:xfrm>
          <a:off x="12563475" y="5883910"/>
          <a:ext cx="38925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xdr:col>
      <xdr:colOff>345282</xdr:colOff>
      <xdr:row>36</xdr:row>
      <xdr:rowOff>95250</xdr:rowOff>
    </xdr:from>
    <xdr:to>
      <xdr:col>3</xdr:col>
      <xdr:colOff>284322</xdr:colOff>
      <xdr:row>44</xdr:row>
      <xdr:rowOff>129540</xdr:rowOff>
    </xdr:to>
    <xdr:pic>
      <xdr:nvPicPr>
        <xdr:cNvPr id="6" name="Picture 5">
          <a:extLst>
            <a:ext uri="{FF2B5EF4-FFF2-40B4-BE49-F238E27FC236}">
              <a16:creationId xmlns:a16="http://schemas.microsoft.com/office/drawing/2014/main" id="{1CF5AF2F-7CA0-4896-8594-AEC42562B7F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3882" y="8606790"/>
          <a:ext cx="1466850" cy="14135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lex.Solomon/Documents/PPAs/2017.09%20RFO%20Docs/2017JointRFO_SVCEandMBCP_OfferForm_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Instruction"/>
      <sheetName val="Participant Information"/>
      <sheetName val="Facility Information"/>
      <sheetName val="Offer Terms"/>
      <sheetName val="Gen Profile"/>
    </sheetNames>
    <sheetDataSet>
      <sheetData sheetId="0">
        <row r="1">
          <cell r="A1" t="str">
            <v>Choose</v>
          </cell>
        </row>
        <row r="10">
          <cell r="D10" t="str">
            <v>Choose One</v>
          </cell>
        </row>
        <row r="11">
          <cell r="D11" t="str">
            <v>New</v>
          </cell>
        </row>
        <row r="12">
          <cell r="D12" t="str">
            <v>Existing</v>
          </cell>
        </row>
      </sheetData>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B64"/>
  <sheetViews>
    <sheetView showGridLines="0" topLeftCell="L1" zoomScaleNormal="100" workbookViewId="0">
      <selection activeCell="AB5" sqref="AB5:AB8"/>
    </sheetView>
  </sheetViews>
  <sheetFormatPr baseColWidth="10" defaultColWidth="8.83203125" defaultRowHeight="13" x14ac:dyDescent="0.15"/>
  <cols>
    <col min="1" max="1" width="2.5" style="101" customWidth="1"/>
    <col min="3" max="3" width="5.33203125" customWidth="1"/>
    <col min="4" max="4" width="10.83203125" bestFit="1" customWidth="1"/>
    <col min="5" max="5" width="11.33203125" bestFit="1" customWidth="1"/>
    <col min="6" max="6" width="40" bestFit="1" customWidth="1"/>
    <col min="7" max="7" width="11.33203125" bestFit="1" customWidth="1"/>
    <col min="8" max="8" width="17.33203125" bestFit="1" customWidth="1"/>
    <col min="9" max="9" width="11.33203125" bestFit="1" customWidth="1"/>
    <col min="10" max="10" width="13.6640625" bestFit="1" customWidth="1"/>
    <col min="11" max="11" width="11.33203125" bestFit="1" customWidth="1"/>
    <col min="12" max="13" width="11.33203125" style="132" customWidth="1"/>
    <col min="14" max="14" width="22.83203125" bestFit="1" customWidth="1"/>
    <col min="16" max="16" width="30.33203125" bestFit="1" customWidth="1"/>
    <col min="17" max="18" width="8.6640625" style="132"/>
    <col min="19" max="19" width="59.83203125" bestFit="1" customWidth="1"/>
  </cols>
  <sheetData>
    <row r="1" spans="2:28" s="101" customFormat="1" x14ac:dyDescent="0.15">
      <c r="L1" s="132"/>
      <c r="M1" s="132"/>
      <c r="Q1" s="132"/>
      <c r="R1" s="132"/>
    </row>
    <row r="2" spans="2:28" s="101" customFormat="1" ht="18" x14ac:dyDescent="0.2">
      <c r="B2" s="147" t="s">
        <v>150</v>
      </c>
      <c r="L2" s="132"/>
      <c r="M2" s="132"/>
      <c r="Q2" s="132"/>
      <c r="R2" s="132"/>
    </row>
    <row r="3" spans="2:28" s="101" customFormat="1" ht="18" x14ac:dyDescent="0.2">
      <c r="B3" s="56"/>
      <c r="L3" s="132"/>
      <c r="M3" s="132"/>
      <c r="Q3" s="132"/>
      <c r="R3" s="132"/>
    </row>
    <row r="4" spans="2:28" s="101" customFormat="1" x14ac:dyDescent="0.15">
      <c r="B4" s="201" t="s">
        <v>151</v>
      </c>
      <c r="D4" s="153" t="s">
        <v>70</v>
      </c>
      <c r="F4" s="153" t="s">
        <v>72</v>
      </c>
      <c r="H4" s="153" t="s">
        <v>161</v>
      </c>
      <c r="J4" s="153" t="s">
        <v>163</v>
      </c>
      <c r="L4" s="153" t="s">
        <v>177</v>
      </c>
      <c r="M4" s="132"/>
      <c r="N4" s="203" t="s">
        <v>165</v>
      </c>
      <c r="P4" s="153" t="s">
        <v>166</v>
      </c>
      <c r="Q4" s="153"/>
      <c r="R4" s="132"/>
      <c r="S4" s="153" t="s">
        <v>164</v>
      </c>
      <c r="T4" s="153"/>
      <c r="U4" s="153" t="s">
        <v>185</v>
      </c>
      <c r="W4" s="153" t="s">
        <v>197</v>
      </c>
      <c r="Z4" s="153" t="s">
        <v>246</v>
      </c>
      <c r="AB4" s="153" t="s">
        <v>252</v>
      </c>
    </row>
    <row r="5" spans="2:28" x14ac:dyDescent="0.15">
      <c r="B5" s="41" t="s">
        <v>101</v>
      </c>
      <c r="D5" s="59" t="s">
        <v>5</v>
      </c>
      <c r="F5" s="79" t="s">
        <v>5</v>
      </c>
      <c r="G5" s="4"/>
      <c r="H5" s="79" t="s">
        <v>5</v>
      </c>
      <c r="J5" s="79" t="s">
        <v>5</v>
      </c>
      <c r="K5" s="4"/>
      <c r="L5" s="79" t="s">
        <v>5</v>
      </c>
      <c r="M5" s="4"/>
      <c r="N5" s="204" t="s">
        <v>5</v>
      </c>
      <c r="P5" s="79" t="s">
        <v>5</v>
      </c>
      <c r="Q5" s="79"/>
      <c r="S5" s="79" t="s">
        <v>5</v>
      </c>
      <c r="U5" s="79" t="s">
        <v>5</v>
      </c>
      <c r="W5" s="79" t="s">
        <v>5</v>
      </c>
      <c r="Z5" t="s">
        <v>5</v>
      </c>
      <c r="AB5" t="s">
        <v>5</v>
      </c>
    </row>
    <row r="6" spans="2:28" x14ac:dyDescent="0.15">
      <c r="B6" t="s">
        <v>10</v>
      </c>
      <c r="D6" s="59" t="s">
        <v>69</v>
      </c>
      <c r="F6" s="53" t="s">
        <v>191</v>
      </c>
      <c r="H6" t="s">
        <v>76</v>
      </c>
      <c r="J6" s="41" t="s">
        <v>116</v>
      </c>
      <c r="L6" s="79" t="s">
        <v>217</v>
      </c>
      <c r="N6" s="79">
        <v>10</v>
      </c>
      <c r="P6" s="79" t="s">
        <v>121</v>
      </c>
      <c r="Q6" s="79"/>
      <c r="S6" s="79" t="s">
        <v>130</v>
      </c>
      <c r="U6" s="79" t="s">
        <v>186</v>
      </c>
      <c r="W6" s="79" t="s">
        <v>198</v>
      </c>
      <c r="Z6" t="s">
        <v>249</v>
      </c>
      <c r="AB6" t="s">
        <v>253</v>
      </c>
    </row>
    <row r="7" spans="2:28" x14ac:dyDescent="0.15">
      <c r="B7" t="s">
        <v>1</v>
      </c>
      <c r="D7" s="59" t="s">
        <v>71</v>
      </c>
      <c r="F7" s="132" t="s">
        <v>211</v>
      </c>
      <c r="H7" t="s">
        <v>77</v>
      </c>
      <c r="J7" s="41" t="s">
        <v>117</v>
      </c>
      <c r="L7" s="41" t="s">
        <v>178</v>
      </c>
      <c r="N7" s="79">
        <v>11</v>
      </c>
      <c r="P7" s="79" t="s">
        <v>189</v>
      </c>
      <c r="Q7" s="79"/>
      <c r="S7" s="79" t="s">
        <v>125</v>
      </c>
      <c r="U7" s="79" t="s">
        <v>187</v>
      </c>
      <c r="W7" s="79" t="s">
        <v>203</v>
      </c>
      <c r="Z7" t="s">
        <v>248</v>
      </c>
      <c r="AB7" t="s">
        <v>254</v>
      </c>
    </row>
    <row r="8" spans="2:28" ht="18" x14ac:dyDescent="0.2">
      <c r="B8" t="s">
        <v>11</v>
      </c>
      <c r="D8" s="243"/>
      <c r="F8" s="132" t="s">
        <v>190</v>
      </c>
      <c r="J8" s="41" t="s">
        <v>118</v>
      </c>
      <c r="L8" s="79" t="s">
        <v>218</v>
      </c>
      <c r="N8" s="79">
        <v>12</v>
      </c>
      <c r="P8" s="79" t="s">
        <v>122</v>
      </c>
      <c r="Q8" s="80"/>
      <c r="S8" s="79" t="s">
        <v>126</v>
      </c>
      <c r="U8" s="79"/>
      <c r="Z8" t="s">
        <v>247</v>
      </c>
      <c r="AB8" t="s">
        <v>74</v>
      </c>
    </row>
    <row r="9" spans="2:28" ht="18" x14ac:dyDescent="0.2">
      <c r="B9" t="s">
        <v>12</v>
      </c>
      <c r="F9" s="132" t="s">
        <v>212</v>
      </c>
      <c r="J9" s="41" t="s">
        <v>119</v>
      </c>
      <c r="L9" s="41"/>
      <c r="N9" s="79">
        <v>13</v>
      </c>
      <c r="P9" s="80"/>
      <c r="S9" s="79" t="s">
        <v>127</v>
      </c>
      <c r="U9" s="79"/>
      <c r="Z9" t="s">
        <v>250</v>
      </c>
    </row>
    <row r="10" spans="2:28" x14ac:dyDescent="0.15">
      <c r="B10" t="s">
        <v>13</v>
      </c>
      <c r="F10" s="53" t="s">
        <v>73</v>
      </c>
      <c r="J10" s="41" t="s">
        <v>120</v>
      </c>
      <c r="L10" s="41"/>
      <c r="N10" s="79">
        <v>14</v>
      </c>
      <c r="S10" s="79" t="s">
        <v>128</v>
      </c>
      <c r="U10" s="79"/>
    </row>
    <row r="11" spans="2:28" x14ac:dyDescent="0.15">
      <c r="B11" t="s">
        <v>14</v>
      </c>
      <c r="F11" s="53" t="s">
        <v>74</v>
      </c>
      <c r="J11" s="41" t="s">
        <v>74</v>
      </c>
      <c r="N11" s="79">
        <v>15</v>
      </c>
      <c r="S11" s="79" t="s">
        <v>129</v>
      </c>
    </row>
    <row r="12" spans="2:28" x14ac:dyDescent="0.15">
      <c r="B12" t="s">
        <v>15</v>
      </c>
      <c r="N12" s="79">
        <v>16</v>
      </c>
      <c r="S12" s="79" t="s">
        <v>156</v>
      </c>
    </row>
    <row r="13" spans="2:28" x14ac:dyDescent="0.15">
      <c r="B13" t="s">
        <v>16</v>
      </c>
      <c r="F13" s="44"/>
      <c r="N13" s="79">
        <v>17</v>
      </c>
    </row>
    <row r="14" spans="2:28" x14ac:dyDescent="0.15">
      <c r="B14" t="s">
        <v>17</v>
      </c>
      <c r="N14" s="79">
        <v>18</v>
      </c>
    </row>
    <row r="15" spans="2:28" x14ac:dyDescent="0.15">
      <c r="B15" t="s">
        <v>18</v>
      </c>
      <c r="F15" s="44"/>
      <c r="N15" s="79">
        <v>19</v>
      </c>
    </row>
    <row r="16" spans="2:28" x14ac:dyDescent="0.15">
      <c r="B16" t="s">
        <v>19</v>
      </c>
      <c r="N16" s="79">
        <v>20</v>
      </c>
    </row>
    <row r="17" spans="2:6" x14ac:dyDescent="0.15">
      <c r="B17" t="s">
        <v>20</v>
      </c>
      <c r="F17" s="44"/>
    </row>
    <row r="18" spans="2:6" x14ac:dyDescent="0.15">
      <c r="B18" t="s">
        <v>21</v>
      </c>
      <c r="F18" s="44"/>
    </row>
    <row r="19" spans="2:6" x14ac:dyDescent="0.15">
      <c r="B19" t="s">
        <v>22</v>
      </c>
    </row>
    <row r="20" spans="2:6" x14ac:dyDescent="0.15">
      <c r="B20" t="s">
        <v>23</v>
      </c>
      <c r="F20" s="44"/>
    </row>
    <row r="21" spans="2:6" x14ac:dyDescent="0.15">
      <c r="B21" t="s">
        <v>24</v>
      </c>
      <c r="F21" s="44"/>
    </row>
    <row r="22" spans="2:6" x14ac:dyDescent="0.15">
      <c r="B22" t="s">
        <v>25</v>
      </c>
      <c r="D22" s="4"/>
    </row>
    <row r="23" spans="2:6" x14ac:dyDescent="0.15">
      <c r="B23" t="s">
        <v>26</v>
      </c>
    </row>
    <row r="24" spans="2:6" x14ac:dyDescent="0.15">
      <c r="B24" t="s">
        <v>27</v>
      </c>
      <c r="D24" s="4"/>
    </row>
    <row r="25" spans="2:6" x14ac:dyDescent="0.15">
      <c r="B25" t="s">
        <v>28</v>
      </c>
    </row>
    <row r="26" spans="2:6" x14ac:dyDescent="0.15">
      <c r="B26" t="s">
        <v>29</v>
      </c>
      <c r="D26" s="4"/>
    </row>
    <row r="27" spans="2:6" x14ac:dyDescent="0.15">
      <c r="B27" t="s">
        <v>30</v>
      </c>
    </row>
    <row r="28" spans="2:6" x14ac:dyDescent="0.15">
      <c r="B28" t="s">
        <v>31</v>
      </c>
      <c r="D28" s="4"/>
    </row>
    <row r="29" spans="2:6" x14ac:dyDescent="0.15">
      <c r="B29" t="s">
        <v>32</v>
      </c>
    </row>
    <row r="30" spans="2:6" x14ac:dyDescent="0.15">
      <c r="B30" t="s">
        <v>33</v>
      </c>
      <c r="D30" s="4"/>
    </row>
    <row r="31" spans="2:6" x14ac:dyDescent="0.15">
      <c r="B31" t="s">
        <v>34</v>
      </c>
    </row>
    <row r="32" spans="2:6" x14ac:dyDescent="0.15">
      <c r="B32" t="s">
        <v>35</v>
      </c>
      <c r="D32" s="4"/>
    </row>
    <row r="33" spans="2:4" x14ac:dyDescent="0.15">
      <c r="B33" t="s">
        <v>36</v>
      </c>
      <c r="D33" s="4"/>
    </row>
    <row r="34" spans="2:4" x14ac:dyDescent="0.15">
      <c r="B34" t="s">
        <v>37</v>
      </c>
    </row>
    <row r="35" spans="2:4" x14ac:dyDescent="0.15">
      <c r="B35" t="s">
        <v>38</v>
      </c>
      <c r="D35" s="4"/>
    </row>
    <row r="36" spans="2:4" x14ac:dyDescent="0.15">
      <c r="B36" t="s">
        <v>39</v>
      </c>
      <c r="D36" s="4"/>
    </row>
    <row r="37" spans="2:4" x14ac:dyDescent="0.15">
      <c r="B37" t="s">
        <v>40</v>
      </c>
    </row>
    <row r="38" spans="2:4" x14ac:dyDescent="0.15">
      <c r="B38" t="s">
        <v>41</v>
      </c>
    </row>
    <row r="39" spans="2:4" x14ac:dyDescent="0.15">
      <c r="B39" t="s">
        <v>42</v>
      </c>
    </row>
    <row r="40" spans="2:4" x14ac:dyDescent="0.15">
      <c r="B40" t="s">
        <v>43</v>
      </c>
    </row>
    <row r="41" spans="2:4" x14ac:dyDescent="0.15">
      <c r="B41" t="s">
        <v>44</v>
      </c>
    </row>
    <row r="42" spans="2:4" x14ac:dyDescent="0.15">
      <c r="B42" t="s">
        <v>45</v>
      </c>
    </row>
    <row r="43" spans="2:4" x14ac:dyDescent="0.15">
      <c r="B43" t="s">
        <v>46</v>
      </c>
    </row>
    <row r="44" spans="2:4" x14ac:dyDescent="0.15">
      <c r="B44" t="s">
        <v>47</v>
      </c>
    </row>
    <row r="45" spans="2:4" x14ac:dyDescent="0.15">
      <c r="B45" t="s">
        <v>48</v>
      </c>
    </row>
    <row r="46" spans="2:4" x14ac:dyDescent="0.15">
      <c r="B46" t="s">
        <v>49</v>
      </c>
    </row>
    <row r="47" spans="2:4" x14ac:dyDescent="0.15">
      <c r="B47" t="s">
        <v>50</v>
      </c>
    </row>
    <row r="48" spans="2:4" x14ac:dyDescent="0.15">
      <c r="B48" t="s">
        <v>51</v>
      </c>
    </row>
    <row r="49" spans="2:2" x14ac:dyDescent="0.15">
      <c r="B49" t="s">
        <v>52</v>
      </c>
    </row>
    <row r="50" spans="2:2" x14ac:dyDescent="0.15">
      <c r="B50" t="s">
        <v>53</v>
      </c>
    </row>
    <row r="51" spans="2:2" x14ac:dyDescent="0.15">
      <c r="B51" t="s">
        <v>54</v>
      </c>
    </row>
    <row r="52" spans="2:2" x14ac:dyDescent="0.15">
      <c r="B52" t="s">
        <v>55</v>
      </c>
    </row>
    <row r="53" spans="2:2" x14ac:dyDescent="0.15">
      <c r="B53" t="s">
        <v>56</v>
      </c>
    </row>
    <row r="54" spans="2:2" x14ac:dyDescent="0.15">
      <c r="B54" t="s">
        <v>57</v>
      </c>
    </row>
    <row r="55" spans="2:2" x14ac:dyDescent="0.15">
      <c r="B55" t="s">
        <v>58</v>
      </c>
    </row>
    <row r="56" spans="2:2" x14ac:dyDescent="0.15">
      <c r="B56" t="s">
        <v>59</v>
      </c>
    </row>
    <row r="57" spans="2:2" x14ac:dyDescent="0.15">
      <c r="B57" t="s">
        <v>60</v>
      </c>
    </row>
    <row r="58" spans="2:2" x14ac:dyDescent="0.15">
      <c r="B58" t="s">
        <v>61</v>
      </c>
    </row>
    <row r="59" spans="2:2" x14ac:dyDescent="0.15">
      <c r="B59" t="s">
        <v>62</v>
      </c>
    </row>
    <row r="60" spans="2:2" x14ac:dyDescent="0.15">
      <c r="B60" t="s">
        <v>63</v>
      </c>
    </row>
    <row r="61" spans="2:2" x14ac:dyDescent="0.15">
      <c r="B61" t="s">
        <v>64</v>
      </c>
    </row>
    <row r="62" spans="2:2" x14ac:dyDescent="0.15">
      <c r="B62" t="s">
        <v>65</v>
      </c>
    </row>
    <row r="63" spans="2:2" x14ac:dyDescent="0.15">
      <c r="B63" t="s">
        <v>66</v>
      </c>
    </row>
    <row r="64" spans="2:2" x14ac:dyDescent="0.15">
      <c r="B64" t="s">
        <v>67</v>
      </c>
    </row>
  </sheetData>
  <dataConsolidate/>
  <phoneticPr fontId="1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pageSetUpPr fitToPage="1"/>
  </sheetPr>
  <dimension ref="A1:AK74"/>
  <sheetViews>
    <sheetView showGridLines="0" tabSelected="1" zoomScaleNormal="100" workbookViewId="0"/>
  </sheetViews>
  <sheetFormatPr baseColWidth="10" defaultColWidth="8.83203125" defaultRowHeight="13" x14ac:dyDescent="0.15"/>
  <cols>
    <col min="1" max="1" width="2.5" style="94" customWidth="1"/>
    <col min="2" max="2" width="2.6640625" customWidth="1"/>
  </cols>
  <sheetData>
    <row r="1" spans="1:28" x14ac:dyDescent="0.15">
      <c r="B1" s="38"/>
    </row>
    <row r="2" spans="1:28" ht="20" x14ac:dyDescent="0.2">
      <c r="B2" s="148" t="s">
        <v>146</v>
      </c>
      <c r="C2" s="94"/>
      <c r="D2" s="94"/>
      <c r="E2" s="146"/>
      <c r="F2" s="118"/>
      <c r="G2" s="118"/>
      <c r="H2" s="118"/>
      <c r="I2" s="118"/>
      <c r="J2" s="118"/>
      <c r="K2" s="118"/>
      <c r="L2" s="118"/>
      <c r="M2" s="118"/>
      <c r="N2" s="118"/>
      <c r="O2" s="118"/>
      <c r="P2" s="118"/>
      <c r="Q2" s="118"/>
      <c r="R2" s="118"/>
      <c r="S2" s="118"/>
      <c r="T2" s="35"/>
      <c r="U2" s="35"/>
      <c r="V2" s="35"/>
      <c r="W2" s="35"/>
      <c r="X2" s="35"/>
      <c r="Y2" s="35"/>
      <c r="Z2" s="35"/>
      <c r="AA2" s="35"/>
      <c r="AB2" s="35"/>
    </row>
    <row r="3" spans="1:28" ht="18" x14ac:dyDescent="0.2">
      <c r="E3" s="40"/>
      <c r="T3" s="35"/>
      <c r="U3" s="35"/>
      <c r="V3" s="35"/>
      <c r="W3" s="35"/>
      <c r="X3" s="35"/>
      <c r="Y3" s="35"/>
      <c r="Z3" s="35"/>
      <c r="AA3" s="35"/>
      <c r="AB3" s="35"/>
    </row>
    <row r="4" spans="1:28" s="101" customFormat="1" ht="16" x14ac:dyDescent="0.2">
      <c r="B4" s="98" t="s">
        <v>152</v>
      </c>
    </row>
    <row r="5" spans="1:28" s="101" customFormat="1" ht="14" x14ac:dyDescent="0.15">
      <c r="C5" s="158" t="s">
        <v>147</v>
      </c>
    </row>
    <row r="6" spans="1:28" s="101" customFormat="1" ht="14" x14ac:dyDescent="0.15">
      <c r="C6" s="158" t="s">
        <v>148</v>
      </c>
    </row>
    <row r="7" spans="1:28" s="101" customFormat="1" ht="14" x14ac:dyDescent="0.15">
      <c r="C7" s="158" t="s">
        <v>149</v>
      </c>
    </row>
    <row r="8" spans="1:28" s="101" customFormat="1" ht="14" x14ac:dyDescent="0.15">
      <c r="C8" s="158" t="s">
        <v>194</v>
      </c>
    </row>
    <row r="9" spans="1:28" s="132" customFormat="1" ht="14" x14ac:dyDescent="0.15">
      <c r="C9" s="158" t="s">
        <v>195</v>
      </c>
    </row>
    <row r="10" spans="1:28" s="101" customFormat="1" x14ac:dyDescent="0.15"/>
    <row r="11" spans="1:28" s="59" customFormat="1" ht="16" x14ac:dyDescent="0.2">
      <c r="A11" s="94"/>
      <c r="B11" s="98" t="s">
        <v>147</v>
      </c>
      <c r="C11" s="99"/>
      <c r="D11" s="99"/>
      <c r="E11" s="99"/>
      <c r="F11" s="99"/>
      <c r="G11" s="99"/>
      <c r="H11" s="99"/>
      <c r="I11" s="99"/>
      <c r="J11" s="99"/>
      <c r="K11" s="99"/>
      <c r="L11" s="99"/>
      <c r="M11" s="99"/>
      <c r="N11" s="99"/>
      <c r="O11" s="99"/>
      <c r="P11" s="99"/>
      <c r="Q11" s="99"/>
      <c r="R11" s="99"/>
      <c r="S11" s="99"/>
    </row>
    <row r="12" spans="1:28" s="60" customFormat="1" ht="14.25" customHeight="1" x14ac:dyDescent="0.15">
      <c r="A12" s="93"/>
      <c r="C12" s="110" t="s">
        <v>158</v>
      </c>
      <c r="D12" s="110"/>
      <c r="E12" s="110"/>
      <c r="F12" s="110"/>
      <c r="G12" s="110"/>
      <c r="H12" s="110"/>
      <c r="I12" s="110"/>
      <c r="J12" s="110"/>
      <c r="K12" s="110"/>
      <c r="L12" s="110"/>
      <c r="M12" s="110"/>
      <c r="N12" s="110"/>
      <c r="O12" s="110"/>
      <c r="P12" s="110"/>
      <c r="Q12" s="110"/>
      <c r="R12" s="110"/>
      <c r="S12" s="110"/>
      <c r="T12" s="101"/>
    </row>
    <row r="13" spans="1:28" s="60" customFormat="1" ht="14.25" customHeight="1" x14ac:dyDescent="0.15">
      <c r="A13" s="93"/>
      <c r="C13" s="110" t="s">
        <v>153</v>
      </c>
      <c r="D13" s="110"/>
      <c r="E13" s="110"/>
      <c r="F13" s="110"/>
      <c r="G13" s="110"/>
      <c r="H13" s="110"/>
      <c r="I13" s="110"/>
      <c r="J13" s="110"/>
      <c r="K13" s="110"/>
      <c r="L13" s="110"/>
      <c r="M13" s="110"/>
      <c r="N13" s="110"/>
      <c r="O13" s="110"/>
      <c r="P13" s="110"/>
      <c r="Q13" s="110"/>
      <c r="R13" s="110"/>
      <c r="S13" s="110"/>
      <c r="T13" s="101"/>
    </row>
    <row r="14" spans="1:28" s="60" customFormat="1" ht="14.25" customHeight="1" x14ac:dyDescent="0.15">
      <c r="A14" s="93"/>
      <c r="C14" s="158" t="s">
        <v>240</v>
      </c>
      <c r="D14" s="110"/>
      <c r="E14" s="110"/>
      <c r="F14" s="110"/>
      <c r="G14" s="110"/>
      <c r="H14" s="110"/>
      <c r="I14" s="110"/>
      <c r="J14" s="110"/>
      <c r="K14" s="110"/>
      <c r="L14" s="110"/>
      <c r="M14" s="110"/>
      <c r="N14" s="110"/>
      <c r="O14" s="110"/>
      <c r="P14" s="110"/>
      <c r="Q14" s="110"/>
      <c r="R14" s="110"/>
      <c r="S14" s="110"/>
      <c r="T14" s="101"/>
    </row>
    <row r="15" spans="1:28" s="110" customFormat="1" ht="14.25" customHeight="1" x14ac:dyDescent="0.15">
      <c r="C15" s="149"/>
      <c r="T15" s="101"/>
    </row>
    <row r="16" spans="1:28" s="60" customFormat="1" ht="14.25" customHeight="1" x14ac:dyDescent="0.2">
      <c r="A16" s="93"/>
      <c r="B16" s="98" t="s">
        <v>148</v>
      </c>
      <c r="C16" s="110"/>
      <c r="D16" s="110"/>
      <c r="E16" s="110"/>
      <c r="F16" s="110"/>
      <c r="G16" s="110"/>
      <c r="H16" s="110"/>
      <c r="I16" s="110"/>
      <c r="J16" s="110"/>
      <c r="K16" s="110"/>
      <c r="L16" s="110"/>
      <c r="M16" s="110"/>
      <c r="N16" s="110"/>
      <c r="O16" s="110"/>
      <c r="P16" s="110"/>
      <c r="Q16" s="110"/>
      <c r="R16" s="110"/>
      <c r="S16" s="110"/>
      <c r="T16" s="101"/>
    </row>
    <row r="17" spans="1:20" s="60" customFormat="1" ht="14.25" customHeight="1" x14ac:dyDescent="0.15">
      <c r="A17" s="93"/>
      <c r="C17" s="158" t="s">
        <v>169</v>
      </c>
      <c r="D17" s="110"/>
      <c r="E17" s="110"/>
      <c r="F17" s="110"/>
      <c r="G17" s="110"/>
      <c r="H17" s="110"/>
      <c r="I17" s="110"/>
      <c r="J17" s="110"/>
      <c r="K17" s="110"/>
      <c r="L17" s="110"/>
      <c r="M17" s="110"/>
      <c r="N17" s="110"/>
      <c r="O17" s="110"/>
      <c r="P17" s="110"/>
      <c r="Q17" s="110"/>
      <c r="R17" s="110"/>
      <c r="S17" s="110"/>
      <c r="T17" s="110"/>
    </row>
    <row r="18" spans="1:20" s="59" customFormat="1" ht="14" x14ac:dyDescent="0.15">
      <c r="A18" s="94"/>
      <c r="C18" s="110" t="s">
        <v>170</v>
      </c>
      <c r="D18" s="139"/>
      <c r="E18" s="139"/>
      <c r="F18" s="139"/>
      <c r="G18" s="139"/>
      <c r="H18" s="139"/>
      <c r="I18" s="139"/>
      <c r="J18" s="139"/>
      <c r="K18" s="139"/>
      <c r="L18" s="139"/>
      <c r="M18" s="139"/>
      <c r="N18" s="139"/>
      <c r="O18" s="139"/>
      <c r="P18" s="139"/>
      <c r="Q18" s="139"/>
      <c r="R18" s="139"/>
      <c r="S18" s="139"/>
      <c r="T18" s="101"/>
    </row>
    <row r="19" spans="1:20" s="132" customFormat="1" ht="14" x14ac:dyDescent="0.15">
      <c r="C19" s="110"/>
      <c r="D19" s="139"/>
      <c r="E19" s="139"/>
      <c r="F19" s="139"/>
      <c r="G19" s="139"/>
      <c r="H19" s="139"/>
      <c r="I19" s="139"/>
      <c r="J19" s="139"/>
      <c r="K19" s="139"/>
      <c r="L19" s="139"/>
      <c r="M19" s="139"/>
      <c r="N19" s="139"/>
      <c r="O19" s="139"/>
      <c r="P19" s="139"/>
      <c r="Q19" s="139"/>
      <c r="R19" s="139"/>
      <c r="S19" s="139"/>
    </row>
    <row r="20" spans="1:20" ht="16" x14ac:dyDescent="0.2">
      <c r="B20" s="98" t="s">
        <v>226</v>
      </c>
      <c r="C20" s="99"/>
      <c r="D20" s="99"/>
      <c r="E20" s="99"/>
      <c r="F20" s="292" t="s">
        <v>227</v>
      </c>
      <c r="G20" s="292"/>
      <c r="H20" s="292"/>
      <c r="I20" s="292"/>
      <c r="J20" s="292"/>
      <c r="K20" s="292"/>
      <c r="L20" s="292"/>
      <c r="M20" s="292"/>
      <c r="N20" s="99"/>
      <c r="O20" s="99"/>
      <c r="P20" s="99"/>
      <c r="Q20" s="99"/>
      <c r="R20" s="99"/>
      <c r="S20" s="99"/>
      <c r="T20" s="101"/>
    </row>
    <row r="21" spans="1:20" s="42" customFormat="1" ht="14.25" customHeight="1" x14ac:dyDescent="0.15">
      <c r="A21" s="93"/>
      <c r="B21" s="110"/>
      <c r="C21" s="110" t="s">
        <v>228</v>
      </c>
      <c r="D21" s="139"/>
      <c r="E21" s="139"/>
      <c r="F21" s="139"/>
      <c r="G21" s="139"/>
      <c r="H21" s="139"/>
      <c r="I21" s="139"/>
      <c r="J21" s="139"/>
      <c r="K21" s="139"/>
      <c r="L21" s="139"/>
      <c r="M21" s="139"/>
      <c r="N21" s="139"/>
      <c r="O21" s="139"/>
      <c r="P21" s="139"/>
      <c r="Q21" s="139"/>
      <c r="R21" s="139"/>
      <c r="S21" s="139"/>
      <c r="T21" s="101"/>
    </row>
    <row r="22" spans="1:20" s="42" customFormat="1" ht="14.25" customHeight="1" x14ac:dyDescent="0.15">
      <c r="A22" s="93"/>
      <c r="B22" s="110"/>
      <c r="C22" s="110" t="s">
        <v>175</v>
      </c>
      <c r="D22" s="110"/>
      <c r="E22" s="110"/>
      <c r="F22" s="110"/>
      <c r="G22" s="110"/>
      <c r="H22" s="110"/>
      <c r="I22" s="110"/>
      <c r="J22" s="110"/>
      <c r="K22" s="110"/>
      <c r="L22" s="110"/>
      <c r="M22" s="110"/>
      <c r="N22" s="110"/>
      <c r="O22" s="110"/>
      <c r="P22" s="110"/>
      <c r="Q22" s="110"/>
      <c r="R22" s="110"/>
      <c r="S22" s="110"/>
      <c r="T22" s="101"/>
    </row>
    <row r="23" spans="1:20" s="42" customFormat="1" ht="14.25" customHeight="1" x14ac:dyDescent="0.15">
      <c r="A23" s="93"/>
      <c r="B23" s="110"/>
      <c r="C23" s="158" t="s">
        <v>159</v>
      </c>
      <c r="D23" s="110"/>
      <c r="E23" s="110"/>
      <c r="F23" s="110"/>
      <c r="G23" s="110"/>
      <c r="H23" s="110"/>
      <c r="I23" s="110"/>
      <c r="J23" s="110"/>
      <c r="K23" s="110"/>
      <c r="L23" s="110"/>
      <c r="M23" s="110"/>
      <c r="N23" s="110"/>
      <c r="O23" s="110"/>
      <c r="P23" s="110"/>
      <c r="Q23" s="110"/>
      <c r="R23" s="110"/>
      <c r="S23" s="110"/>
      <c r="T23" s="101"/>
    </row>
    <row r="24" spans="1:20" s="42" customFormat="1" ht="14.25" customHeight="1" x14ac:dyDescent="0.15">
      <c r="A24" s="93"/>
      <c r="B24" s="110"/>
      <c r="C24" s="110" t="s">
        <v>229</v>
      </c>
      <c r="D24" s="110"/>
      <c r="E24" s="110"/>
      <c r="F24" s="110"/>
      <c r="G24" s="110"/>
      <c r="H24" s="110"/>
      <c r="I24" s="110"/>
      <c r="J24" s="110"/>
      <c r="K24" s="110"/>
      <c r="L24" s="110"/>
      <c r="M24" s="110"/>
      <c r="N24" s="110"/>
      <c r="O24" s="110"/>
      <c r="P24" s="110"/>
      <c r="Q24" s="110"/>
      <c r="R24" s="110"/>
      <c r="S24" s="110"/>
      <c r="T24" s="101"/>
    </row>
    <row r="25" spans="1:20" s="110" customFormat="1" ht="14.25" customHeight="1" x14ac:dyDescent="0.15">
      <c r="C25" s="110" t="s">
        <v>230</v>
      </c>
      <c r="T25" s="132"/>
    </row>
    <row r="26" spans="1:20" s="110" customFormat="1" ht="14.25" customHeight="1" x14ac:dyDescent="0.15">
      <c r="C26" s="110" t="s">
        <v>208</v>
      </c>
      <c r="T26" s="132"/>
    </row>
    <row r="27" spans="1:20" s="110" customFormat="1" ht="14.25" customHeight="1" x14ac:dyDescent="0.15">
      <c r="C27" s="110" t="s">
        <v>207</v>
      </c>
      <c r="T27" s="132"/>
    </row>
    <row r="28" spans="1:20" s="42" customFormat="1" ht="14.25" customHeight="1" x14ac:dyDescent="0.15">
      <c r="A28" s="93"/>
      <c r="B28" s="110"/>
      <c r="C28" s="110" t="s">
        <v>209</v>
      </c>
      <c r="D28" s="110"/>
      <c r="E28" s="110"/>
      <c r="F28" s="110"/>
      <c r="G28" s="110"/>
      <c r="H28" s="110"/>
      <c r="I28" s="110"/>
      <c r="J28" s="110"/>
      <c r="K28" s="110"/>
      <c r="L28" s="110"/>
      <c r="M28" s="110"/>
      <c r="N28" s="110"/>
      <c r="O28" s="110"/>
      <c r="P28" s="110"/>
      <c r="Q28" s="110"/>
      <c r="R28" s="110"/>
      <c r="S28" s="110"/>
      <c r="T28" s="101"/>
    </row>
    <row r="29" spans="1:20" x14ac:dyDescent="0.15">
      <c r="B29" s="101"/>
      <c r="C29" s="139"/>
      <c r="D29" s="139"/>
      <c r="E29" s="139"/>
      <c r="F29" s="139"/>
      <c r="G29" s="139"/>
      <c r="H29" s="139"/>
      <c r="I29" s="139"/>
      <c r="J29" s="139"/>
      <c r="K29" s="139"/>
      <c r="L29" s="139"/>
      <c r="M29" s="139"/>
      <c r="N29" s="139"/>
      <c r="O29" s="139"/>
      <c r="P29" s="139"/>
      <c r="Q29" s="139"/>
      <c r="R29" s="139"/>
      <c r="S29" s="139"/>
      <c r="T29" s="101"/>
    </row>
    <row r="30" spans="1:20" ht="16" x14ac:dyDescent="0.2">
      <c r="B30" s="98" t="s">
        <v>194</v>
      </c>
      <c r="C30" s="101"/>
      <c r="D30" s="101"/>
      <c r="E30" s="101"/>
      <c r="F30" s="101"/>
      <c r="G30" s="101"/>
      <c r="H30" s="101"/>
      <c r="I30" s="101"/>
      <c r="J30" s="101"/>
      <c r="K30" s="101"/>
      <c r="L30" s="101"/>
      <c r="M30" s="101"/>
      <c r="N30" s="101"/>
      <c r="O30" s="101"/>
      <c r="P30" s="101"/>
      <c r="Q30" s="101"/>
      <c r="R30" s="101"/>
      <c r="S30" s="101"/>
      <c r="T30" s="101"/>
    </row>
    <row r="31" spans="1:20" ht="16" x14ac:dyDescent="0.2">
      <c r="C31" s="110" t="s">
        <v>171</v>
      </c>
      <c r="D31" s="99"/>
      <c r="E31" s="99"/>
      <c r="F31" s="99"/>
      <c r="G31" s="99"/>
      <c r="H31" s="99"/>
      <c r="I31" s="99"/>
      <c r="J31" s="99"/>
      <c r="K31" s="99"/>
      <c r="L31" s="99"/>
      <c r="M31" s="99"/>
      <c r="N31" s="99"/>
      <c r="O31" s="99"/>
      <c r="P31" s="99"/>
      <c r="Q31" s="99"/>
      <c r="R31" s="99"/>
      <c r="S31" s="99"/>
      <c r="T31" s="101"/>
    </row>
    <row r="32" spans="1:20" ht="14.25" customHeight="1" x14ac:dyDescent="0.15">
      <c r="B32" s="41"/>
      <c r="C32" s="110" t="s">
        <v>231</v>
      </c>
      <c r="D32" s="101"/>
      <c r="E32" s="101"/>
      <c r="F32" s="101"/>
      <c r="G32" s="101"/>
      <c r="H32" s="101"/>
      <c r="I32" s="101"/>
      <c r="J32" s="101"/>
      <c r="K32" s="101"/>
      <c r="L32" s="101"/>
      <c r="M32" s="101"/>
      <c r="N32" s="101"/>
      <c r="O32" s="101"/>
      <c r="P32" s="101"/>
      <c r="Q32" s="101"/>
      <c r="R32" s="101"/>
      <c r="S32" s="101"/>
      <c r="T32" s="101"/>
    </row>
    <row r="33" spans="2:37" ht="14.25" customHeight="1" x14ac:dyDescent="0.15">
      <c r="B33" s="41"/>
      <c r="C33" s="110" t="s">
        <v>172</v>
      </c>
      <c r="D33" s="101"/>
      <c r="E33" s="101"/>
      <c r="F33" s="101"/>
      <c r="G33" s="101"/>
      <c r="H33" s="101"/>
      <c r="I33" s="101"/>
      <c r="J33" s="101"/>
      <c r="K33" s="101"/>
      <c r="L33" s="101"/>
      <c r="M33" s="101"/>
      <c r="N33" s="101"/>
      <c r="O33" s="101"/>
      <c r="P33" s="101"/>
      <c r="Q33" s="101"/>
      <c r="R33" s="101"/>
      <c r="S33" s="101"/>
      <c r="T33" s="101"/>
    </row>
    <row r="34" spans="2:37" s="132" customFormat="1" x14ac:dyDescent="0.15">
      <c r="C34" s="139"/>
      <c r="D34" s="139"/>
      <c r="E34" s="139"/>
      <c r="F34" s="139"/>
      <c r="G34" s="139"/>
      <c r="H34" s="139"/>
      <c r="I34" s="139"/>
      <c r="J34" s="139"/>
      <c r="K34" s="139"/>
      <c r="L34" s="139"/>
      <c r="M34" s="139"/>
      <c r="N34" s="139"/>
      <c r="O34" s="139"/>
      <c r="P34" s="139"/>
      <c r="Q34" s="139"/>
      <c r="R34" s="139"/>
      <c r="S34" s="139"/>
    </row>
    <row r="35" spans="2:37" s="132" customFormat="1" ht="16" x14ac:dyDescent="0.2">
      <c r="B35" s="98" t="s">
        <v>232</v>
      </c>
    </row>
    <row r="36" spans="2:37" s="132" customFormat="1" ht="16" x14ac:dyDescent="0.2">
      <c r="C36" s="110" t="s">
        <v>196</v>
      </c>
      <c r="D36" s="99"/>
      <c r="E36" s="99"/>
      <c r="F36" s="99"/>
      <c r="G36" s="99"/>
      <c r="H36" s="99"/>
      <c r="I36" s="99"/>
      <c r="J36" s="99"/>
      <c r="K36" s="99"/>
      <c r="L36" s="99"/>
      <c r="M36" s="99"/>
      <c r="N36" s="99"/>
      <c r="O36" s="99"/>
      <c r="P36" s="99"/>
      <c r="Q36" s="99"/>
      <c r="R36" s="99"/>
      <c r="S36" s="99"/>
    </row>
    <row r="37" spans="2:37" s="132" customFormat="1" ht="14.25" customHeight="1" x14ac:dyDescent="0.15">
      <c r="B37" s="41"/>
      <c r="C37" s="110" t="s">
        <v>231</v>
      </c>
    </row>
    <row r="38" spans="2:37" s="132" customFormat="1" ht="14.25" customHeight="1" x14ac:dyDescent="0.15">
      <c r="B38" s="41"/>
      <c r="C38" s="110"/>
    </row>
    <row r="39" spans="2:37" ht="14.25" customHeight="1" x14ac:dyDescent="0.15">
      <c r="B39" s="41"/>
      <c r="C39" s="101"/>
      <c r="D39" s="101"/>
      <c r="E39" s="101"/>
      <c r="F39" s="101"/>
      <c r="G39" s="101"/>
      <c r="H39" s="101"/>
      <c r="I39" s="101"/>
      <c r="J39" s="101"/>
      <c r="K39" s="101"/>
      <c r="L39" s="101"/>
      <c r="M39" s="101"/>
      <c r="N39" s="101"/>
      <c r="O39" s="101"/>
      <c r="P39" s="101"/>
      <c r="Q39" s="101"/>
      <c r="R39" s="101"/>
      <c r="S39" s="101"/>
      <c r="T39" s="101"/>
    </row>
    <row r="40" spans="2:37" ht="14.25" customHeight="1" x14ac:dyDescent="0.15">
      <c r="B40" s="101"/>
      <c r="C40" s="140"/>
      <c r="D40" s="139"/>
      <c r="E40" s="139"/>
      <c r="F40" s="139"/>
      <c r="G40" s="139"/>
      <c r="H40" s="139"/>
      <c r="I40" s="139"/>
      <c r="J40" s="139"/>
      <c r="K40" s="139"/>
      <c r="L40" s="139"/>
      <c r="M40" s="139"/>
      <c r="N40" s="139"/>
      <c r="O40" s="139"/>
      <c r="P40" s="139"/>
      <c r="Q40" s="139"/>
      <c r="R40" s="139"/>
      <c r="S40" s="139"/>
      <c r="T40" s="139"/>
      <c r="U40" s="43"/>
      <c r="V40" s="43"/>
      <c r="W40" s="43"/>
      <c r="X40" s="43"/>
      <c r="Y40" s="43"/>
      <c r="Z40" s="43"/>
      <c r="AA40" s="43"/>
      <c r="AB40" s="43"/>
      <c r="AC40" s="43"/>
      <c r="AD40" s="43"/>
      <c r="AE40" s="43"/>
      <c r="AF40" s="43"/>
      <c r="AG40" s="43"/>
      <c r="AH40" s="43"/>
      <c r="AI40" s="43"/>
      <c r="AJ40" s="43"/>
      <c r="AK40" s="43"/>
    </row>
    <row r="41" spans="2:37" x14ac:dyDescent="0.15">
      <c r="B41" s="101"/>
      <c r="C41" s="101"/>
      <c r="D41" s="101"/>
      <c r="E41" s="101"/>
      <c r="F41" s="101"/>
      <c r="G41" s="101"/>
      <c r="H41" s="101"/>
      <c r="I41" s="101"/>
      <c r="J41" s="101"/>
      <c r="K41" s="101"/>
      <c r="L41" s="101"/>
      <c r="M41" s="101"/>
      <c r="N41" s="101"/>
      <c r="O41" s="101"/>
      <c r="P41" s="101"/>
      <c r="Q41" s="101"/>
      <c r="R41" s="101"/>
      <c r="S41" s="101"/>
      <c r="T41" s="101"/>
    </row>
    <row r="42" spans="2:37" ht="14.25" customHeight="1" x14ac:dyDescent="0.15">
      <c r="B42" s="101"/>
      <c r="C42" s="100"/>
      <c r="D42" s="101"/>
      <c r="E42" s="101"/>
      <c r="F42" s="101"/>
      <c r="G42" s="101"/>
      <c r="H42" s="101"/>
      <c r="I42" s="101"/>
      <c r="J42" s="101"/>
      <c r="K42" s="101"/>
      <c r="L42" s="101"/>
      <c r="M42" s="101"/>
      <c r="N42" s="101"/>
      <c r="O42" s="101"/>
      <c r="P42" s="101"/>
      <c r="Q42" s="101"/>
      <c r="R42" s="101"/>
      <c r="S42" s="101"/>
      <c r="T42" s="101"/>
    </row>
    <row r="43" spans="2:37" x14ac:dyDescent="0.15">
      <c r="B43" s="101"/>
      <c r="C43" s="101"/>
      <c r="D43" s="101"/>
      <c r="E43" s="101"/>
      <c r="F43" s="101"/>
      <c r="G43" s="101"/>
      <c r="H43" s="101"/>
      <c r="I43" s="101"/>
      <c r="J43" s="101"/>
      <c r="K43" s="101"/>
      <c r="L43" s="101"/>
      <c r="M43" s="101"/>
      <c r="N43" s="101"/>
      <c r="O43" s="101"/>
      <c r="P43" s="101"/>
      <c r="Q43" s="101"/>
      <c r="R43" s="101"/>
      <c r="S43" s="101"/>
      <c r="T43" s="101"/>
    </row>
    <row r="44" spans="2:37" ht="16" x14ac:dyDescent="0.2">
      <c r="B44" s="98"/>
      <c r="C44" s="99"/>
      <c r="D44" s="99"/>
      <c r="E44" s="99"/>
      <c r="F44" s="99"/>
      <c r="G44" s="99"/>
      <c r="H44" s="99"/>
      <c r="I44" s="99"/>
      <c r="J44" s="99"/>
      <c r="K44" s="99"/>
      <c r="L44" s="99"/>
      <c r="M44" s="99"/>
      <c r="N44" s="99"/>
      <c r="O44" s="99"/>
      <c r="P44" s="99"/>
      <c r="Q44" s="99"/>
      <c r="R44" s="99"/>
      <c r="S44" s="99"/>
      <c r="T44" s="101"/>
    </row>
    <row r="45" spans="2:37" ht="14.25" customHeight="1" x14ac:dyDescent="0.15">
      <c r="B45" s="101"/>
      <c r="C45" s="110"/>
      <c r="D45" s="101"/>
      <c r="E45" s="101"/>
      <c r="F45" s="101"/>
      <c r="G45" s="101"/>
      <c r="H45" s="101"/>
      <c r="I45" s="101"/>
      <c r="J45" s="101"/>
      <c r="K45" s="101"/>
      <c r="L45" s="101"/>
      <c r="M45" s="101"/>
      <c r="N45" s="101"/>
      <c r="O45" s="101"/>
      <c r="P45" s="101"/>
      <c r="Q45" s="101"/>
      <c r="R45" s="101"/>
      <c r="S45" s="101"/>
      <c r="T45" s="101"/>
    </row>
    <row r="46" spans="2:37" ht="14.25" customHeight="1" x14ac:dyDescent="0.15">
      <c r="B46" s="101"/>
      <c r="C46" s="101"/>
      <c r="D46" s="101"/>
      <c r="E46" s="101"/>
      <c r="F46" s="101"/>
      <c r="G46" s="101"/>
      <c r="H46" s="101"/>
      <c r="I46" s="101"/>
      <c r="J46" s="101"/>
      <c r="K46" s="101"/>
      <c r="L46" s="101"/>
      <c r="M46" s="101"/>
      <c r="N46" s="101"/>
      <c r="O46" s="101"/>
      <c r="P46" s="101"/>
      <c r="Q46" s="101"/>
      <c r="R46" s="101"/>
      <c r="S46" s="101"/>
      <c r="T46" s="101"/>
    </row>
    <row r="47" spans="2:37" ht="14.25" customHeight="1" x14ac:dyDescent="0.15">
      <c r="B47" s="101"/>
      <c r="C47" s="110"/>
      <c r="D47" s="101"/>
      <c r="E47" s="101"/>
      <c r="F47" s="101"/>
      <c r="G47" s="101"/>
      <c r="H47" s="101"/>
      <c r="I47" s="101"/>
      <c r="J47" s="101"/>
      <c r="K47" s="101"/>
      <c r="L47" s="101"/>
      <c r="M47" s="101"/>
      <c r="N47" s="101"/>
      <c r="O47" s="101"/>
      <c r="P47" s="101"/>
      <c r="Q47" s="101"/>
      <c r="R47" s="101"/>
      <c r="S47" s="101"/>
      <c r="T47" s="101"/>
    </row>
    <row r="48" spans="2:37" x14ac:dyDescent="0.15">
      <c r="B48" s="101"/>
      <c r="C48" s="101"/>
      <c r="D48" s="101"/>
      <c r="E48" s="101"/>
      <c r="F48" s="101"/>
      <c r="G48" s="101"/>
      <c r="H48" s="101"/>
      <c r="I48" s="101"/>
      <c r="J48" s="101"/>
      <c r="K48" s="101"/>
      <c r="L48" s="101"/>
      <c r="M48" s="101"/>
      <c r="N48" s="101"/>
      <c r="O48" s="101"/>
      <c r="P48" s="101"/>
      <c r="Q48" s="101"/>
      <c r="R48" s="101"/>
      <c r="S48" s="101"/>
      <c r="T48" s="101"/>
    </row>
    <row r="49" spans="3:19" ht="14" x14ac:dyDescent="0.15">
      <c r="C49" s="104"/>
      <c r="D49" s="104"/>
      <c r="E49" s="104"/>
      <c r="F49" s="104"/>
      <c r="G49" s="104"/>
      <c r="H49" s="104"/>
      <c r="I49" s="104"/>
      <c r="J49" s="104"/>
      <c r="K49" s="104"/>
      <c r="L49" s="104"/>
      <c r="M49" s="104"/>
      <c r="N49" s="104"/>
      <c r="O49" s="104"/>
      <c r="P49" s="104"/>
      <c r="Q49" s="104"/>
      <c r="R49" s="104"/>
      <c r="S49" s="104"/>
    </row>
    <row r="50" spans="3:19" ht="12.5" customHeight="1" x14ac:dyDescent="0.15">
      <c r="C50" s="142"/>
      <c r="D50" s="104"/>
      <c r="E50" s="104"/>
      <c r="F50" s="104"/>
      <c r="G50" s="104"/>
      <c r="H50" s="104"/>
      <c r="I50" s="104"/>
      <c r="J50" s="104"/>
      <c r="K50" s="104"/>
      <c r="L50" s="104"/>
      <c r="M50" s="104"/>
      <c r="N50" s="104"/>
      <c r="O50" s="104"/>
      <c r="P50" s="104"/>
      <c r="Q50" s="104"/>
      <c r="R50" s="104"/>
      <c r="S50" s="104"/>
    </row>
    <row r="51" spans="3:19" ht="12.5" customHeight="1" x14ac:dyDescent="0.15">
      <c r="C51" s="104"/>
      <c r="D51" s="104"/>
      <c r="E51" s="104"/>
      <c r="F51" s="104"/>
      <c r="G51" s="104"/>
      <c r="H51" s="104"/>
      <c r="I51" s="104"/>
      <c r="J51" s="104"/>
      <c r="K51" s="104"/>
      <c r="L51" s="104"/>
      <c r="M51" s="104"/>
      <c r="N51" s="104"/>
      <c r="O51" s="104"/>
      <c r="P51" s="104"/>
      <c r="Q51" s="104"/>
      <c r="R51" s="104"/>
      <c r="S51" s="104"/>
    </row>
    <row r="52" spans="3:19" ht="12.5" customHeight="1" x14ac:dyDescent="0.15">
      <c r="C52" s="102"/>
      <c r="D52" s="102"/>
      <c r="E52" s="102"/>
      <c r="F52" s="102"/>
      <c r="G52" s="102"/>
      <c r="H52" s="102"/>
      <c r="I52" s="102"/>
      <c r="J52" s="102"/>
      <c r="K52" s="102"/>
      <c r="L52" s="102"/>
      <c r="M52" s="102"/>
      <c r="N52" s="102"/>
      <c r="O52" s="102"/>
      <c r="P52" s="102"/>
      <c r="Q52" s="102"/>
      <c r="R52" s="102"/>
      <c r="S52" s="102"/>
    </row>
    <row r="53" spans="3:19" ht="12.5" customHeight="1" x14ac:dyDescent="0.15">
      <c r="C53" s="102"/>
      <c r="D53" s="102"/>
      <c r="E53" s="102"/>
      <c r="F53" s="102"/>
      <c r="G53" s="102"/>
      <c r="H53" s="102"/>
      <c r="I53" s="102"/>
      <c r="J53" s="102"/>
      <c r="K53" s="102"/>
      <c r="L53" s="102"/>
      <c r="M53" s="102"/>
      <c r="N53" s="102"/>
      <c r="O53" s="102"/>
      <c r="P53" s="102"/>
      <c r="Q53" s="102"/>
      <c r="R53" s="102"/>
      <c r="S53" s="102"/>
    </row>
    <row r="54" spans="3:19" ht="14" x14ac:dyDescent="0.15">
      <c r="C54" s="100"/>
      <c r="D54" s="100"/>
      <c r="E54" s="100"/>
      <c r="F54" s="100"/>
      <c r="G54" s="100"/>
      <c r="H54" s="100"/>
      <c r="I54" s="100"/>
      <c r="J54" s="100"/>
      <c r="K54" s="100"/>
      <c r="L54" s="100"/>
      <c r="M54" s="100"/>
      <c r="N54" s="100"/>
      <c r="O54" s="100"/>
      <c r="P54" s="100"/>
      <c r="Q54" s="100"/>
      <c r="R54" s="100"/>
      <c r="S54" s="100"/>
    </row>
    <row r="55" spans="3:19" ht="12.5" customHeight="1" x14ac:dyDescent="0.15">
      <c r="C55" s="143"/>
      <c r="D55" s="144"/>
      <c r="E55" s="144"/>
      <c r="F55" s="144"/>
      <c r="G55" s="144"/>
      <c r="H55" s="105"/>
      <c r="I55" s="105"/>
      <c r="J55" s="105"/>
      <c r="K55" s="105"/>
      <c r="L55" s="105"/>
      <c r="M55" s="105"/>
      <c r="N55" s="105"/>
      <c r="O55" s="105"/>
      <c r="P55" s="105"/>
      <c r="Q55" s="105"/>
      <c r="R55" s="105"/>
      <c r="S55" s="105"/>
    </row>
    <row r="56" spans="3:19" ht="12.5" customHeight="1" x14ac:dyDescent="0.15">
      <c r="C56" s="144"/>
      <c r="D56" s="144"/>
      <c r="E56" s="144"/>
      <c r="F56" s="144"/>
      <c r="G56" s="144"/>
      <c r="H56" s="105"/>
      <c r="I56" s="105"/>
      <c r="J56" s="105"/>
      <c r="K56" s="105"/>
      <c r="L56" s="105"/>
      <c r="M56" s="105"/>
      <c r="N56" s="105"/>
      <c r="O56" s="105"/>
      <c r="P56" s="105"/>
      <c r="Q56" s="105"/>
      <c r="R56" s="105"/>
      <c r="S56" s="105"/>
    </row>
    <row r="57" spans="3:19" ht="12.5" customHeight="1" x14ac:dyDescent="0.15">
      <c r="C57" s="143"/>
      <c r="D57" s="106"/>
      <c r="E57" s="106"/>
      <c r="F57" s="106"/>
      <c r="G57" s="106"/>
      <c r="H57" s="106"/>
      <c r="I57" s="106"/>
      <c r="J57" s="106"/>
      <c r="K57" s="106"/>
      <c r="L57" s="106"/>
      <c r="M57" s="106"/>
      <c r="N57" s="106"/>
      <c r="O57" s="106"/>
      <c r="P57" s="106"/>
      <c r="Q57" s="106"/>
      <c r="R57" s="106"/>
      <c r="S57" s="106"/>
    </row>
    <row r="58" spans="3:19" ht="12.5" customHeight="1" x14ac:dyDescent="0.15">
      <c r="C58" s="106"/>
      <c r="D58" s="106"/>
      <c r="E58" s="106"/>
      <c r="F58" s="106"/>
      <c r="G58" s="106"/>
      <c r="H58" s="106"/>
      <c r="I58" s="106"/>
      <c r="J58" s="106"/>
      <c r="K58" s="106"/>
      <c r="L58" s="106"/>
      <c r="M58" s="106"/>
      <c r="N58" s="106"/>
      <c r="O58" s="106"/>
      <c r="P58" s="106"/>
      <c r="Q58" s="106"/>
      <c r="R58" s="106"/>
      <c r="S58" s="106"/>
    </row>
    <row r="59" spans="3:19" ht="12.5" customHeight="1" x14ac:dyDescent="0.15">
      <c r="C59" s="145"/>
      <c r="D59" s="100"/>
      <c r="E59" s="100"/>
      <c r="F59" s="100"/>
      <c r="G59" s="100"/>
      <c r="H59" s="100"/>
      <c r="I59" s="100"/>
      <c r="J59" s="100"/>
      <c r="K59" s="100"/>
      <c r="L59" s="100"/>
      <c r="M59" s="100"/>
      <c r="N59" s="100"/>
      <c r="O59" s="100"/>
      <c r="P59" s="100"/>
      <c r="Q59" s="100"/>
      <c r="R59" s="100"/>
      <c r="S59" s="100"/>
    </row>
    <row r="60" spans="3:19" ht="12.5" customHeight="1" x14ac:dyDescent="0.15">
      <c r="C60" s="100"/>
      <c r="D60" s="100"/>
      <c r="E60" s="100"/>
      <c r="F60" s="100"/>
      <c r="G60" s="100"/>
      <c r="H60" s="100"/>
      <c r="I60" s="100"/>
      <c r="J60" s="100"/>
      <c r="K60" s="100"/>
      <c r="L60" s="100"/>
      <c r="M60" s="100"/>
      <c r="N60" s="100"/>
      <c r="O60" s="100"/>
      <c r="P60" s="100"/>
      <c r="Q60" s="100"/>
      <c r="R60" s="100"/>
      <c r="S60" s="100"/>
    </row>
    <row r="61" spans="3:19" ht="12.5" customHeight="1" x14ac:dyDescent="0.15">
      <c r="C61" s="143"/>
      <c r="D61" s="107"/>
      <c r="E61" s="107"/>
      <c r="F61" s="107"/>
      <c r="G61" s="107"/>
      <c r="H61" s="107"/>
      <c r="I61" s="107"/>
      <c r="J61" s="107"/>
      <c r="K61" s="107"/>
      <c r="L61" s="107"/>
      <c r="M61" s="107"/>
      <c r="N61" s="107"/>
      <c r="O61" s="107"/>
      <c r="P61" s="107"/>
      <c r="Q61" s="107"/>
      <c r="R61" s="107"/>
      <c r="S61" s="107"/>
    </row>
    <row r="62" spans="3:19" ht="12.5" customHeight="1" x14ac:dyDescent="0.15">
      <c r="C62" s="107"/>
      <c r="D62" s="107"/>
      <c r="E62" s="107"/>
      <c r="F62" s="107"/>
      <c r="G62" s="107"/>
      <c r="H62" s="107"/>
      <c r="I62" s="107"/>
      <c r="J62" s="107"/>
      <c r="K62" s="107"/>
      <c r="L62" s="107"/>
      <c r="M62" s="107"/>
      <c r="N62" s="107"/>
      <c r="O62" s="107"/>
      <c r="P62" s="107"/>
      <c r="Q62" s="107"/>
      <c r="R62" s="107"/>
      <c r="S62" s="107"/>
    </row>
    <row r="63" spans="3:19" ht="12.5" customHeight="1" x14ac:dyDescent="0.15">
      <c r="C63" s="145"/>
      <c r="D63" s="108"/>
      <c r="E63" s="108"/>
      <c r="F63" s="108"/>
      <c r="G63" s="108"/>
      <c r="H63" s="108"/>
      <c r="I63" s="108"/>
      <c r="J63" s="108"/>
      <c r="K63" s="108"/>
      <c r="L63" s="108"/>
      <c r="M63" s="108"/>
      <c r="N63" s="108"/>
      <c r="O63" s="108"/>
      <c r="P63" s="108"/>
      <c r="Q63" s="108"/>
      <c r="R63" s="108"/>
      <c r="S63" s="108"/>
    </row>
    <row r="64" spans="3:19" ht="12.5" customHeight="1" x14ac:dyDescent="0.15">
      <c r="C64" s="108"/>
      <c r="D64" s="108"/>
      <c r="E64" s="108"/>
      <c r="F64" s="108"/>
      <c r="G64" s="108"/>
      <c r="H64" s="108"/>
      <c r="I64" s="108"/>
      <c r="J64" s="108"/>
      <c r="K64" s="108"/>
      <c r="L64" s="108"/>
      <c r="M64" s="108"/>
      <c r="N64" s="108"/>
      <c r="O64" s="108"/>
      <c r="P64" s="108"/>
      <c r="Q64" s="108"/>
      <c r="R64" s="108"/>
      <c r="S64" s="108"/>
    </row>
    <row r="65" spans="3:19" ht="12.5" customHeight="1" x14ac:dyDescent="0.15">
      <c r="C65" s="145"/>
      <c r="D65" s="109"/>
      <c r="E65" s="109"/>
      <c r="F65" s="109"/>
      <c r="G65" s="109"/>
      <c r="H65" s="109"/>
      <c r="I65" s="109"/>
      <c r="J65" s="109"/>
      <c r="K65" s="109"/>
      <c r="L65" s="109"/>
      <c r="M65" s="109"/>
      <c r="N65" s="109"/>
      <c r="O65" s="109"/>
      <c r="P65" s="109"/>
      <c r="Q65" s="109"/>
      <c r="R65" s="109"/>
      <c r="S65" s="109"/>
    </row>
    <row r="66" spans="3:19" ht="12.5" customHeight="1" x14ac:dyDescent="0.15">
      <c r="C66" s="109"/>
      <c r="D66" s="109"/>
      <c r="E66" s="109"/>
      <c r="F66" s="109"/>
      <c r="G66" s="109"/>
      <c r="H66" s="109"/>
      <c r="I66" s="109"/>
      <c r="J66" s="109"/>
      <c r="K66" s="109"/>
      <c r="L66" s="109"/>
      <c r="M66" s="109"/>
      <c r="N66" s="109"/>
      <c r="O66" s="109"/>
      <c r="P66" s="109"/>
      <c r="Q66" s="109"/>
      <c r="R66" s="109"/>
      <c r="S66" s="109"/>
    </row>
    <row r="67" spans="3:19" ht="12.5" customHeight="1" x14ac:dyDescent="0.15">
      <c r="C67" s="145"/>
      <c r="D67" s="100"/>
      <c r="E67" s="100"/>
      <c r="F67" s="100"/>
      <c r="G67" s="100"/>
      <c r="H67" s="100"/>
      <c r="I67" s="100"/>
      <c r="J67" s="100"/>
      <c r="K67" s="100"/>
      <c r="L67" s="100"/>
      <c r="M67" s="100"/>
      <c r="N67" s="100"/>
      <c r="O67" s="100"/>
      <c r="P67" s="100"/>
      <c r="Q67" s="100"/>
      <c r="R67" s="100"/>
      <c r="S67" s="100"/>
    </row>
    <row r="68" spans="3:19" ht="12.5" customHeight="1" x14ac:dyDescent="0.15">
      <c r="C68" s="100"/>
      <c r="D68" s="100"/>
      <c r="E68" s="100"/>
      <c r="F68" s="100"/>
      <c r="G68" s="100"/>
      <c r="H68" s="100"/>
      <c r="I68" s="100"/>
      <c r="J68" s="100"/>
      <c r="K68" s="100"/>
      <c r="L68" s="100"/>
      <c r="M68" s="100"/>
      <c r="N68" s="100"/>
      <c r="O68" s="100"/>
      <c r="P68" s="100"/>
      <c r="Q68" s="100"/>
      <c r="R68" s="100"/>
      <c r="S68" s="100"/>
    </row>
    <row r="69" spans="3:19" x14ac:dyDescent="0.15">
      <c r="C69" s="141"/>
      <c r="D69" s="103"/>
      <c r="E69" s="103"/>
      <c r="F69" s="103"/>
      <c r="G69" s="103"/>
      <c r="H69" s="103"/>
      <c r="I69" s="103"/>
      <c r="J69" s="103"/>
      <c r="K69" s="103"/>
      <c r="L69" s="103"/>
      <c r="M69" s="103"/>
      <c r="N69" s="103"/>
      <c r="O69" s="103"/>
      <c r="P69" s="103"/>
      <c r="Q69" s="103"/>
      <c r="R69" s="103"/>
      <c r="S69" s="103"/>
    </row>
    <row r="70" spans="3:19" x14ac:dyDescent="0.15">
      <c r="C70" s="103"/>
      <c r="D70" s="103"/>
      <c r="E70" s="103"/>
      <c r="F70" s="103"/>
      <c r="G70" s="103"/>
      <c r="H70" s="103"/>
      <c r="I70" s="103"/>
      <c r="J70" s="103"/>
      <c r="K70" s="103"/>
      <c r="L70" s="103"/>
      <c r="M70" s="103"/>
      <c r="N70" s="103"/>
      <c r="O70" s="103"/>
      <c r="P70" s="103"/>
      <c r="Q70" s="103"/>
      <c r="R70" s="103"/>
      <c r="S70" s="103"/>
    </row>
    <row r="71" spans="3:19" x14ac:dyDescent="0.15">
      <c r="C71" s="141"/>
      <c r="D71" s="103"/>
      <c r="E71" s="103"/>
      <c r="F71" s="103"/>
      <c r="G71" s="103"/>
      <c r="H71" s="103"/>
      <c r="I71" s="103"/>
      <c r="J71" s="103"/>
      <c r="K71" s="103"/>
      <c r="L71" s="103"/>
      <c r="M71" s="103"/>
      <c r="N71" s="103"/>
      <c r="O71" s="103"/>
      <c r="P71" s="103"/>
      <c r="Q71" s="103"/>
      <c r="R71" s="103"/>
      <c r="S71" s="103"/>
    </row>
    <row r="72" spans="3:19" x14ac:dyDescent="0.15">
      <c r="C72" s="103"/>
      <c r="D72" s="103"/>
      <c r="E72" s="103"/>
      <c r="F72" s="103"/>
      <c r="G72" s="103"/>
      <c r="H72" s="103"/>
      <c r="I72" s="103"/>
      <c r="J72" s="103"/>
      <c r="K72" s="103"/>
      <c r="L72" s="103"/>
      <c r="M72" s="103"/>
      <c r="N72" s="103"/>
      <c r="O72" s="103"/>
      <c r="P72" s="103"/>
      <c r="Q72" s="103"/>
      <c r="R72" s="103"/>
      <c r="S72" s="103"/>
    </row>
    <row r="73" spans="3:19" x14ac:dyDescent="0.15">
      <c r="C73" s="141"/>
      <c r="D73" s="103"/>
      <c r="E73" s="103"/>
      <c r="F73" s="103"/>
      <c r="G73" s="103"/>
      <c r="H73" s="103"/>
      <c r="I73" s="103"/>
      <c r="J73" s="103"/>
      <c r="K73" s="103"/>
      <c r="L73" s="103"/>
      <c r="M73" s="103"/>
      <c r="N73" s="103"/>
      <c r="O73" s="103"/>
      <c r="P73" s="103"/>
      <c r="Q73" s="103"/>
      <c r="R73" s="103"/>
      <c r="S73" s="103"/>
    </row>
    <row r="74" spans="3:19" x14ac:dyDescent="0.15">
      <c r="C74" s="103"/>
      <c r="D74" s="103"/>
      <c r="E74" s="103"/>
      <c r="F74" s="103"/>
      <c r="G74" s="103"/>
      <c r="H74" s="103"/>
      <c r="I74" s="103"/>
      <c r="J74" s="103"/>
      <c r="K74" s="103"/>
      <c r="L74" s="103"/>
      <c r="M74" s="103"/>
      <c r="N74" s="103"/>
      <c r="O74" s="103"/>
      <c r="P74" s="103"/>
      <c r="Q74" s="103"/>
      <c r="R74" s="103"/>
      <c r="S74" s="103"/>
    </row>
  </sheetData>
  <phoneticPr fontId="10" type="noConversion"/>
  <pageMargins left="0.75" right="0.75" top="1" bottom="1" header="0.5" footer="0.5"/>
  <pageSetup scale="7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pageSetUpPr fitToPage="1"/>
  </sheetPr>
  <dimension ref="B1:V29"/>
  <sheetViews>
    <sheetView showGridLines="0" zoomScale="80" zoomScaleNormal="80" workbookViewId="0"/>
  </sheetViews>
  <sheetFormatPr baseColWidth="10" defaultColWidth="8.6640625" defaultRowHeight="13" x14ac:dyDescent="0.15"/>
  <cols>
    <col min="1" max="1" width="3.6640625" style="53" customWidth="1"/>
    <col min="2" max="2" width="4.5" style="53" customWidth="1"/>
    <col min="3" max="3" width="25.6640625" style="53" customWidth="1"/>
    <col min="4" max="4" width="8.6640625" style="53"/>
    <col min="5" max="5" width="8.6640625" style="53" customWidth="1"/>
    <col min="6" max="6" width="15" style="53" customWidth="1"/>
    <col min="7" max="7" width="8.5" style="53" customWidth="1"/>
    <col min="8" max="8" width="8.6640625" style="53"/>
    <col min="9" max="9" width="11.5" style="53" customWidth="1"/>
    <col min="10" max="11" width="8.6640625" style="53"/>
    <col min="12" max="12" width="11.1640625" style="53" customWidth="1"/>
    <col min="13" max="13" width="11.5" style="53" customWidth="1"/>
    <col min="14" max="21" width="8.6640625" style="53"/>
    <col min="22" max="22" width="7.83203125" style="53" customWidth="1"/>
    <col min="23" max="16384" width="8.6640625" style="53"/>
  </cols>
  <sheetData>
    <row r="1" spans="2:22" x14ac:dyDescent="0.15">
      <c r="B1" s="55"/>
      <c r="C1" s="55"/>
      <c r="D1" s="55"/>
      <c r="E1" s="55"/>
      <c r="F1" s="55"/>
      <c r="G1" s="55"/>
      <c r="H1" s="55"/>
      <c r="I1" s="55"/>
      <c r="J1" s="55"/>
      <c r="K1" s="55"/>
      <c r="L1" s="55"/>
      <c r="M1" s="55"/>
      <c r="N1" s="55"/>
      <c r="O1" s="7"/>
      <c r="P1" s="7"/>
      <c r="Q1" s="7"/>
      <c r="R1" s="7"/>
      <c r="S1" s="7"/>
      <c r="T1" s="18"/>
      <c r="U1" s="7"/>
      <c r="V1" s="7"/>
    </row>
    <row r="2" spans="2:22" ht="19" thickBot="1" x14ac:dyDescent="0.25">
      <c r="B2" s="172" t="s">
        <v>160</v>
      </c>
      <c r="C2" s="119"/>
      <c r="D2" s="119"/>
      <c r="E2" s="119"/>
      <c r="F2" s="119"/>
      <c r="G2" s="119"/>
      <c r="H2" s="119"/>
      <c r="I2" s="119"/>
      <c r="J2" s="119"/>
      <c r="K2" s="119"/>
      <c r="L2" s="92" t="s">
        <v>132</v>
      </c>
      <c r="M2" s="17"/>
      <c r="N2" s="56"/>
      <c r="O2" s="56"/>
      <c r="P2" s="56"/>
      <c r="Q2" s="56"/>
      <c r="R2" s="56"/>
      <c r="S2" s="56"/>
      <c r="T2" s="56"/>
      <c r="U2" s="56"/>
      <c r="V2" s="56"/>
    </row>
    <row r="3" spans="2:22" x14ac:dyDescent="0.15">
      <c r="B3" s="55"/>
      <c r="D3" s="55"/>
      <c r="E3" s="55"/>
      <c r="F3" s="55"/>
      <c r="G3" s="55"/>
      <c r="H3" s="55"/>
      <c r="I3" s="55"/>
      <c r="J3" s="55"/>
      <c r="K3" s="55"/>
      <c r="N3" s="55"/>
      <c r="O3" s="55"/>
      <c r="P3" s="55"/>
      <c r="Q3" s="55"/>
      <c r="R3" s="55"/>
      <c r="S3" s="55"/>
      <c r="T3" s="55"/>
      <c r="V3" s="55"/>
    </row>
    <row r="4" spans="2:22" ht="14" thickBot="1" x14ac:dyDescent="0.2">
      <c r="B4" s="17"/>
      <c r="C4" s="55"/>
      <c r="D4" s="55"/>
      <c r="E4" s="55"/>
      <c r="F4" s="55"/>
      <c r="G4" s="55"/>
      <c r="H4" s="55"/>
      <c r="I4" s="55"/>
      <c r="J4" s="55"/>
      <c r="K4" s="55"/>
      <c r="L4" s="55"/>
      <c r="M4" s="55"/>
      <c r="N4" s="55"/>
      <c r="O4" s="55"/>
      <c r="P4" s="55"/>
      <c r="Q4" s="55"/>
      <c r="R4" s="55"/>
      <c r="S4" s="55"/>
      <c r="T4" s="55"/>
      <c r="U4" s="55"/>
      <c r="V4" s="55"/>
    </row>
    <row r="5" spans="2:22" ht="16" x14ac:dyDescent="0.2">
      <c r="B5" s="114" t="s">
        <v>96</v>
      </c>
      <c r="C5" s="120"/>
      <c r="D5" s="120"/>
      <c r="E5" s="120"/>
      <c r="F5" s="120"/>
      <c r="G5" s="120"/>
      <c r="H5" s="120"/>
      <c r="I5" s="120"/>
      <c r="J5" s="120"/>
      <c r="K5" s="120"/>
      <c r="L5" s="120"/>
      <c r="M5" s="121"/>
    </row>
    <row r="6" spans="2:22" x14ac:dyDescent="0.15">
      <c r="B6" s="12"/>
      <c r="C6" s="13"/>
      <c r="D6" s="13"/>
      <c r="E6" s="13"/>
      <c r="F6" s="13"/>
      <c r="G6" s="13"/>
      <c r="H6" s="13"/>
      <c r="I6" s="13"/>
      <c r="J6" s="13"/>
      <c r="K6" s="13"/>
      <c r="L6" s="13"/>
      <c r="M6" s="14"/>
    </row>
    <row r="7" spans="2:22" ht="25.5" customHeight="1" x14ac:dyDescent="0.15">
      <c r="B7" s="122"/>
      <c r="C7" s="123"/>
      <c r="D7" s="96" t="s">
        <v>99</v>
      </c>
      <c r="E7" s="305"/>
      <c r="F7" s="305"/>
      <c r="G7" s="305"/>
      <c r="H7" s="305"/>
      <c r="I7" s="305"/>
      <c r="J7" s="305"/>
      <c r="K7" s="305"/>
      <c r="L7" s="305"/>
      <c r="M7" s="306"/>
      <c r="P7" s="135"/>
    </row>
    <row r="8" spans="2:22" ht="25.5" customHeight="1" x14ac:dyDescent="0.15">
      <c r="B8" s="122"/>
      <c r="C8" s="123"/>
      <c r="D8" s="124" t="s">
        <v>0</v>
      </c>
      <c r="E8" s="303"/>
      <c r="F8" s="303"/>
      <c r="G8" s="303"/>
      <c r="H8" s="303"/>
      <c r="I8" s="303"/>
      <c r="J8" s="303"/>
      <c r="K8" s="303"/>
      <c r="L8" s="303"/>
      <c r="M8" s="304"/>
    </row>
    <row r="9" spans="2:22" ht="25.5" customHeight="1" x14ac:dyDescent="0.2">
      <c r="B9" s="122"/>
      <c r="C9" s="123"/>
      <c r="D9" s="124" t="s">
        <v>138</v>
      </c>
      <c r="E9" s="311"/>
      <c r="F9" s="311"/>
      <c r="G9" s="311"/>
      <c r="H9" s="311"/>
      <c r="I9" s="311"/>
      <c r="J9" s="136" t="s">
        <v>68</v>
      </c>
      <c r="K9" s="157" t="s">
        <v>101</v>
      </c>
      <c r="L9" s="137" t="s">
        <v>100</v>
      </c>
      <c r="M9" s="167"/>
    </row>
    <row r="10" spans="2:22" ht="25.5" customHeight="1" x14ac:dyDescent="0.15">
      <c r="B10" s="122"/>
      <c r="C10" s="123"/>
      <c r="D10" s="124" t="s">
        <v>139</v>
      </c>
      <c r="E10" s="301"/>
      <c r="F10" s="301"/>
      <c r="G10" s="301"/>
      <c r="H10" s="301"/>
      <c r="I10" s="301"/>
      <c r="J10" s="301"/>
      <c r="K10" s="301"/>
      <c r="L10" s="301"/>
      <c r="M10" s="302"/>
    </row>
    <row r="11" spans="2:22" ht="16" x14ac:dyDescent="0.2">
      <c r="B11" s="95"/>
      <c r="C11" s="96"/>
      <c r="D11" s="124"/>
      <c r="E11" s="61"/>
      <c r="F11" s="61"/>
      <c r="G11" s="61"/>
      <c r="H11" s="61"/>
      <c r="I11" s="61"/>
      <c r="J11" s="61"/>
      <c r="K11" s="61"/>
      <c r="L11" s="61"/>
      <c r="M11" s="62"/>
    </row>
    <row r="12" spans="2:22" ht="15.5" customHeight="1" x14ac:dyDescent="0.2">
      <c r="B12" s="122"/>
      <c r="C12" s="123"/>
      <c r="D12" s="124" t="s">
        <v>2</v>
      </c>
      <c r="E12" s="116" t="s">
        <v>3</v>
      </c>
      <c r="F12" s="116"/>
      <c r="G12" s="116"/>
      <c r="H12" s="123"/>
      <c r="I12" s="134"/>
      <c r="J12" s="134"/>
      <c r="K12" s="116" t="s">
        <v>4</v>
      </c>
      <c r="L12" s="116"/>
      <c r="M12" s="117"/>
    </row>
    <row r="13" spans="2:22" ht="21" customHeight="1" x14ac:dyDescent="0.2">
      <c r="B13" s="122"/>
      <c r="C13" s="123"/>
      <c r="D13" s="124" t="s">
        <v>140</v>
      </c>
      <c r="E13" s="305"/>
      <c r="F13" s="305"/>
      <c r="G13" s="305"/>
      <c r="H13" s="111"/>
      <c r="I13" s="112"/>
      <c r="J13" s="124" t="s">
        <v>140</v>
      </c>
      <c r="K13" s="305"/>
      <c r="L13" s="305"/>
      <c r="M13" s="306"/>
    </row>
    <row r="14" spans="2:22" ht="21" customHeight="1" x14ac:dyDescent="0.2">
      <c r="B14" s="122"/>
      <c r="C14" s="123"/>
      <c r="D14" s="124" t="s">
        <v>141</v>
      </c>
      <c r="E14" s="303"/>
      <c r="F14" s="303"/>
      <c r="G14" s="303"/>
      <c r="H14" s="111"/>
      <c r="I14" s="112"/>
      <c r="J14" s="124" t="s">
        <v>141</v>
      </c>
      <c r="K14" s="303"/>
      <c r="L14" s="303"/>
      <c r="M14" s="304"/>
    </row>
    <row r="15" spans="2:22" ht="21" customHeight="1" x14ac:dyDescent="0.2">
      <c r="B15" s="122"/>
      <c r="C15" s="123"/>
      <c r="D15" s="124" t="s">
        <v>142</v>
      </c>
      <c r="E15" s="303"/>
      <c r="F15" s="303"/>
      <c r="G15" s="303"/>
      <c r="H15" s="111"/>
      <c r="I15" s="112"/>
      <c r="J15" s="124" t="s">
        <v>142</v>
      </c>
      <c r="K15" s="303"/>
      <c r="L15" s="303"/>
      <c r="M15" s="304"/>
    </row>
    <row r="16" spans="2:22" ht="21" customHeight="1" x14ac:dyDescent="0.2">
      <c r="B16" s="122"/>
      <c r="C16" s="123"/>
      <c r="D16" s="124" t="s">
        <v>143</v>
      </c>
      <c r="E16" s="303"/>
      <c r="F16" s="303"/>
      <c r="G16" s="303"/>
      <c r="H16" s="111"/>
      <c r="I16" s="112"/>
      <c r="J16" s="124" t="s">
        <v>143</v>
      </c>
      <c r="K16" s="303"/>
      <c r="L16" s="303"/>
      <c r="M16" s="304"/>
    </row>
    <row r="17" spans="2:13" ht="21" customHeight="1" x14ac:dyDescent="0.2">
      <c r="B17" s="122"/>
      <c r="C17" s="123"/>
      <c r="D17" s="124" t="s">
        <v>144</v>
      </c>
      <c r="E17" s="303"/>
      <c r="F17" s="303"/>
      <c r="G17" s="303"/>
      <c r="H17" s="111"/>
      <c r="I17" s="112"/>
      <c r="J17" s="124" t="s">
        <v>144</v>
      </c>
      <c r="K17" s="303"/>
      <c r="L17" s="303"/>
      <c r="M17" s="304"/>
    </row>
    <row r="18" spans="2:13" ht="21" customHeight="1" x14ac:dyDescent="0.15">
      <c r="B18" s="58"/>
      <c r="C18" s="55"/>
      <c r="D18" s="125" t="s">
        <v>145</v>
      </c>
      <c r="E18" s="303"/>
      <c r="F18" s="303"/>
      <c r="G18" s="303"/>
      <c r="H18" s="113"/>
      <c r="I18" s="113"/>
      <c r="J18" s="125" t="s">
        <v>145</v>
      </c>
      <c r="K18" s="303"/>
      <c r="L18" s="303"/>
      <c r="M18" s="304"/>
    </row>
    <row r="19" spans="2:13" ht="14" thickBot="1" x14ac:dyDescent="0.2">
      <c r="B19" s="16"/>
      <c r="C19" s="17"/>
      <c r="D19" s="17"/>
      <c r="E19" s="17"/>
      <c r="F19" s="17"/>
      <c r="G19" s="17"/>
      <c r="H19" s="17"/>
      <c r="I19" s="17"/>
      <c r="J19" s="17"/>
      <c r="K19" s="17"/>
      <c r="L19" s="17"/>
      <c r="M19" s="36"/>
    </row>
    <row r="20" spans="2:13" x14ac:dyDescent="0.15">
      <c r="B20" s="55"/>
      <c r="C20" s="55"/>
      <c r="D20" s="55"/>
      <c r="E20" s="55"/>
      <c r="F20" s="55"/>
      <c r="G20" s="55"/>
      <c r="H20" s="55"/>
      <c r="I20" s="55"/>
      <c r="J20" s="55"/>
      <c r="K20" s="55"/>
      <c r="L20" s="55"/>
      <c r="M20" s="7"/>
    </row>
    <row r="21" spans="2:13" x14ac:dyDescent="0.15">
      <c r="M21" s="55"/>
    </row>
    <row r="23" spans="2:13" ht="14" thickBot="1" x14ac:dyDescent="0.2"/>
    <row r="24" spans="2:13" ht="16" x14ac:dyDescent="0.2">
      <c r="B24" s="126" t="s">
        <v>103</v>
      </c>
      <c r="C24" s="127"/>
      <c r="D24" s="127"/>
      <c r="E24" s="127"/>
      <c r="F24" s="127"/>
      <c r="G24" s="127"/>
      <c r="H24" s="127"/>
      <c r="I24" s="127"/>
      <c r="J24" s="127"/>
      <c r="K24" s="127"/>
      <c r="L24" s="127"/>
      <c r="M24" s="128"/>
    </row>
    <row r="25" spans="2:13" ht="62" customHeight="1" x14ac:dyDescent="0.15">
      <c r="B25" s="129" t="s">
        <v>173</v>
      </c>
      <c r="C25" s="130"/>
      <c r="D25" s="130"/>
      <c r="E25" s="130"/>
      <c r="F25" s="130"/>
      <c r="G25" s="130"/>
      <c r="H25" s="130"/>
      <c r="I25" s="130"/>
      <c r="J25" s="130"/>
      <c r="K25" s="130"/>
      <c r="L25" s="130"/>
      <c r="M25" s="131"/>
    </row>
    <row r="26" spans="2:13" ht="32" customHeight="1" x14ac:dyDescent="0.15">
      <c r="B26" s="309" t="s">
        <v>104</v>
      </c>
      <c r="C26" s="310"/>
      <c r="D26" s="310"/>
      <c r="E26" s="310"/>
      <c r="F26" s="301"/>
      <c r="G26" s="301"/>
      <c r="H26" s="301"/>
      <c r="I26" s="301"/>
      <c r="J26" s="301"/>
      <c r="K26" s="301"/>
      <c r="L26" s="301"/>
      <c r="M26" s="302"/>
    </row>
    <row r="27" spans="2:13" ht="25.5" customHeight="1" x14ac:dyDescent="0.15">
      <c r="B27" s="309" t="s">
        <v>98</v>
      </c>
      <c r="C27" s="310"/>
      <c r="D27" s="310"/>
      <c r="E27" s="310"/>
      <c r="F27" s="307"/>
      <c r="G27" s="307"/>
      <c r="H27" s="307"/>
      <c r="I27" s="307"/>
      <c r="J27" s="307"/>
      <c r="K27" s="307"/>
      <c r="L27" s="307"/>
      <c r="M27" s="308"/>
    </row>
    <row r="28" spans="2:13" ht="23.5" customHeight="1" x14ac:dyDescent="0.15">
      <c r="B28" s="309" t="s">
        <v>105</v>
      </c>
      <c r="C28" s="310"/>
      <c r="D28" s="310"/>
      <c r="E28" s="310"/>
      <c r="F28" s="310"/>
      <c r="G28" s="310"/>
      <c r="H28" s="310"/>
      <c r="I28" s="310"/>
      <c r="J28" s="310"/>
      <c r="K28" s="310"/>
      <c r="L28" s="310"/>
      <c r="M28" s="138"/>
    </row>
    <row r="29" spans="2:13" ht="14" thickBot="1" x14ac:dyDescent="0.2">
      <c r="B29" s="16"/>
      <c r="C29" s="17"/>
      <c r="D29" s="17"/>
      <c r="E29" s="17"/>
      <c r="F29" s="299"/>
      <c r="G29" s="299"/>
      <c r="H29" s="299"/>
      <c r="I29" s="299"/>
      <c r="J29" s="299"/>
      <c r="K29" s="299"/>
      <c r="L29" s="299"/>
      <c r="M29" s="300"/>
    </row>
  </sheetData>
  <dataConsolidate/>
  <mergeCells count="22">
    <mergeCell ref="F26:M26"/>
    <mergeCell ref="E9:I9"/>
    <mergeCell ref="E15:G15"/>
    <mergeCell ref="E17:G17"/>
    <mergeCell ref="E16:G16"/>
    <mergeCell ref="E18:G18"/>
    <mergeCell ref="F29:M29"/>
    <mergeCell ref="E10:M10"/>
    <mergeCell ref="E8:M8"/>
    <mergeCell ref="E7:M7"/>
    <mergeCell ref="F27:M27"/>
    <mergeCell ref="K17:M17"/>
    <mergeCell ref="E13:G13"/>
    <mergeCell ref="K13:M13"/>
    <mergeCell ref="K14:M14"/>
    <mergeCell ref="E14:G14"/>
    <mergeCell ref="K15:M15"/>
    <mergeCell ref="K16:M16"/>
    <mergeCell ref="K18:M18"/>
    <mergeCell ref="B27:E27"/>
    <mergeCell ref="B26:E26"/>
    <mergeCell ref="B28:L28"/>
  </mergeCells>
  <conditionalFormatting sqref="E7:M8">
    <cfRule type="containsBlanks" dxfId="117" priority="17">
      <formula>LEN(TRIM(E7))=0</formula>
    </cfRule>
  </conditionalFormatting>
  <conditionalFormatting sqref="E13:G13">
    <cfRule type="containsBlanks" dxfId="116" priority="18">
      <formula>LEN(TRIM(E13))=0</formula>
    </cfRule>
  </conditionalFormatting>
  <conditionalFormatting sqref="E14:G18">
    <cfRule type="containsBlanks" dxfId="115" priority="14">
      <formula>LEN(TRIM(E14))=0</formula>
    </cfRule>
  </conditionalFormatting>
  <conditionalFormatting sqref="E9:I9">
    <cfRule type="containsBlanks" dxfId="114" priority="11">
      <formula>LEN(TRIM(E9))=0</formula>
    </cfRule>
  </conditionalFormatting>
  <conditionalFormatting sqref="M9 E10:M10 F26:M27">
    <cfRule type="containsBlanks" dxfId="113" priority="10">
      <formula>LEN(TRIM(E9))=0</formula>
    </cfRule>
  </conditionalFormatting>
  <conditionalFormatting sqref="K9">
    <cfRule type="cellIs" dxfId="112" priority="8" operator="equal">
      <formula>"Choose"</formula>
    </cfRule>
  </conditionalFormatting>
  <conditionalFormatting sqref="M28">
    <cfRule type="containsBlanks" dxfId="111" priority="5">
      <formula>LEN(TRIM(M28))=0</formula>
    </cfRule>
  </conditionalFormatting>
  <conditionalFormatting sqref="K14:M18">
    <cfRule type="containsBlanks" dxfId="110" priority="1">
      <formula>LEN(TRIM(K14))=0</formula>
    </cfRule>
  </conditionalFormatting>
  <conditionalFormatting sqref="K13:M13">
    <cfRule type="containsBlanks" dxfId="109" priority="2">
      <formula>LEN(TRIM(K13))=0</formula>
    </cfRule>
  </conditionalFormatting>
  <dataValidations count="1">
    <dataValidation type="list" allowBlank="1" showInputMessage="1" showErrorMessage="1" sqref="K9" xr:uid="{00000000-0002-0000-0200-000000000000}">
      <formula1>statelist</formula1>
    </dataValidation>
  </dataValidations>
  <pageMargins left="0.5" right="0.5" top="0.5" bottom="0.5" header="0.5" footer="0.5"/>
  <pageSetup scale="84" orientation="landscape" r:id="rId1"/>
  <headerFooter alignWithMargins="0">
    <oddFooter>&amp;L&amp;A&amp;C&amp;F&amp;R&amp;D</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B1:P76"/>
  <sheetViews>
    <sheetView showGridLines="0" zoomScale="80" zoomScaleNormal="80" workbookViewId="0"/>
  </sheetViews>
  <sheetFormatPr baseColWidth="10" defaultColWidth="8.6640625" defaultRowHeight="13" x14ac:dyDescent="0.15"/>
  <cols>
    <col min="1" max="1" width="3.6640625" style="53" customWidth="1"/>
    <col min="2" max="2" width="4.5" style="53" customWidth="1"/>
    <col min="3" max="3" width="38.5" style="53" customWidth="1"/>
    <col min="4" max="4" width="39" style="53" customWidth="1"/>
    <col min="5" max="5" width="8.6640625" style="53"/>
    <col min="6" max="6" width="15" style="53" customWidth="1"/>
    <col min="7" max="7" width="8.5" style="53" customWidth="1"/>
    <col min="8" max="8" width="8.6640625" style="53"/>
    <col min="9" max="9" width="12.5" style="53" bestFit="1" customWidth="1"/>
    <col min="10" max="10" width="2.1640625" style="53" customWidth="1"/>
    <col min="11" max="12" width="8.6640625" style="53"/>
    <col min="13" max="13" width="11.1640625" style="53" customWidth="1"/>
    <col min="14" max="14" width="11.5" style="53" customWidth="1"/>
    <col min="15" max="16" width="2.5" style="53" customWidth="1"/>
    <col min="17" max="16384" width="8.6640625" style="53"/>
  </cols>
  <sheetData>
    <row r="1" spans="2:16" x14ac:dyDescent="0.15">
      <c r="B1" s="55"/>
      <c r="C1" s="55"/>
      <c r="D1" s="55"/>
      <c r="E1" s="55"/>
      <c r="F1" s="55"/>
      <c r="G1" s="55"/>
      <c r="H1" s="55"/>
      <c r="I1" s="55"/>
      <c r="J1" s="55"/>
      <c r="K1" s="55"/>
      <c r="L1" s="55"/>
      <c r="M1" s="55"/>
      <c r="N1" s="55"/>
      <c r="O1" s="55"/>
      <c r="P1" s="55"/>
    </row>
    <row r="2" spans="2:16" ht="21" thickBot="1" x14ac:dyDescent="0.2">
      <c r="B2" s="173" t="s">
        <v>168</v>
      </c>
      <c r="C2" s="166"/>
      <c r="D2" s="166"/>
      <c r="E2" s="166"/>
      <c r="F2" s="166"/>
      <c r="G2" s="166"/>
      <c r="H2" s="166"/>
      <c r="I2" s="166"/>
      <c r="J2" s="166"/>
      <c r="K2" s="166"/>
      <c r="L2" s="166"/>
      <c r="M2" s="92" t="s">
        <v>132</v>
      </c>
      <c r="N2" s="17"/>
      <c r="O2" s="166"/>
      <c r="P2" s="166"/>
    </row>
    <row r="3" spans="2:16" s="132" customFormat="1" ht="12.5" customHeight="1" x14ac:dyDescent="0.15">
      <c r="B3" s="166"/>
      <c r="C3" s="166"/>
      <c r="D3" s="166"/>
      <c r="E3" s="166"/>
      <c r="F3" s="166"/>
      <c r="G3" s="166"/>
      <c r="H3" s="166"/>
      <c r="I3" s="166"/>
      <c r="J3" s="166"/>
      <c r="K3" s="166"/>
      <c r="L3" s="166"/>
      <c r="M3" s="92"/>
      <c r="N3" s="55"/>
      <c r="O3" s="166"/>
      <c r="P3" s="166"/>
    </row>
    <row r="4" spans="2:16" ht="12.5" customHeight="1" x14ac:dyDescent="0.15">
      <c r="B4" s="55"/>
      <c r="D4" s="55"/>
      <c r="E4" s="55"/>
      <c r="F4" s="55"/>
      <c r="G4" s="55"/>
      <c r="H4" s="55"/>
      <c r="I4" s="55"/>
      <c r="J4" s="55"/>
      <c r="K4" s="55"/>
      <c r="L4" s="55"/>
      <c r="O4" s="55"/>
      <c r="P4" s="55"/>
    </row>
    <row r="5" spans="2:16" ht="19" thickBot="1" x14ac:dyDescent="0.25">
      <c r="B5" s="174" t="s">
        <v>157</v>
      </c>
      <c r="C5" s="55"/>
      <c r="D5" s="55"/>
      <c r="E5" s="55"/>
      <c r="F5" s="55"/>
      <c r="G5" s="55"/>
      <c r="H5" s="55"/>
      <c r="I5" s="55"/>
      <c r="J5" s="55"/>
      <c r="K5" s="55"/>
      <c r="L5" s="55"/>
      <c r="M5" s="55"/>
      <c r="N5" s="55"/>
      <c r="O5" s="55"/>
      <c r="P5" s="55"/>
    </row>
    <row r="6" spans="2:16" ht="16" x14ac:dyDescent="0.2">
      <c r="B6" s="114" t="s">
        <v>109</v>
      </c>
      <c r="C6" s="120"/>
      <c r="D6" s="120"/>
      <c r="E6" s="120"/>
      <c r="F6" s="120"/>
      <c r="G6" s="120"/>
      <c r="H6" s="120"/>
      <c r="I6" s="120"/>
      <c r="J6" s="120"/>
      <c r="K6" s="120"/>
      <c r="L6" s="120"/>
      <c r="M6" s="120"/>
      <c r="N6" s="121"/>
    </row>
    <row r="7" spans="2:16" x14ac:dyDescent="0.15">
      <c r="B7" s="12"/>
      <c r="C7" s="13"/>
      <c r="D7" s="13"/>
      <c r="E7" s="13"/>
      <c r="F7" s="13"/>
      <c r="G7" s="13"/>
      <c r="H7" s="13"/>
      <c r="I7" s="13"/>
      <c r="J7" s="13"/>
      <c r="K7" s="13"/>
      <c r="L7" s="13"/>
      <c r="M7" s="13"/>
      <c r="N7" s="14"/>
    </row>
    <row r="8" spans="2:16" ht="24" customHeight="1" x14ac:dyDescent="0.2">
      <c r="B8" s="168"/>
      <c r="C8" s="169"/>
      <c r="D8" s="211" t="s">
        <v>115</v>
      </c>
      <c r="E8" s="326"/>
      <c r="F8" s="327"/>
      <c r="G8" s="327"/>
      <c r="H8" s="327"/>
      <c r="I8" s="327"/>
      <c r="J8" s="327"/>
      <c r="K8" s="327"/>
      <c r="L8" s="327"/>
      <c r="M8" s="327"/>
      <c r="N8" s="328"/>
    </row>
    <row r="9" spans="2:16" ht="24" customHeight="1" x14ac:dyDescent="0.2">
      <c r="B9" s="168"/>
      <c r="C9" s="169"/>
      <c r="D9" s="211" t="s">
        <v>0</v>
      </c>
      <c r="E9" s="326"/>
      <c r="F9" s="327"/>
      <c r="G9" s="327"/>
      <c r="H9" s="327"/>
      <c r="I9" s="327"/>
      <c r="J9" s="327"/>
      <c r="K9" s="327"/>
      <c r="L9" s="327"/>
      <c r="M9" s="327"/>
      <c r="N9" s="328"/>
    </row>
    <row r="10" spans="2:16" ht="24" customHeight="1" x14ac:dyDescent="0.2">
      <c r="B10" s="168"/>
      <c r="C10" s="55"/>
      <c r="D10" s="211" t="s">
        <v>138</v>
      </c>
      <c r="E10" s="326"/>
      <c r="F10" s="327"/>
      <c r="G10" s="327"/>
      <c r="H10" s="327"/>
      <c r="I10" s="327"/>
      <c r="J10" s="64"/>
      <c r="K10" s="154" t="s">
        <v>68</v>
      </c>
      <c r="L10" s="157" t="s">
        <v>101</v>
      </c>
      <c r="M10" s="155" t="s">
        <v>100</v>
      </c>
      <c r="N10" s="156"/>
    </row>
    <row r="11" spans="2:16" s="59" customFormat="1" ht="18.5" customHeight="1" x14ac:dyDescent="0.2">
      <c r="B11" s="210"/>
      <c r="C11" s="133"/>
      <c r="D11" s="133"/>
      <c r="E11" s="77"/>
      <c r="F11" s="78"/>
      <c r="G11" s="68"/>
      <c r="H11" s="68"/>
      <c r="I11" s="68"/>
      <c r="J11" s="87"/>
      <c r="K11" s="87"/>
      <c r="L11" s="84"/>
      <c r="M11" s="88"/>
      <c r="N11" s="83"/>
    </row>
    <row r="12" spans="2:16" ht="24" customHeight="1" x14ac:dyDescent="0.2">
      <c r="B12" s="348" t="s">
        <v>154</v>
      </c>
      <c r="C12" s="349"/>
      <c r="D12" s="349"/>
      <c r="E12" s="331"/>
      <c r="F12" s="332"/>
      <c r="G12" s="329" t="s">
        <v>155</v>
      </c>
      <c r="H12" s="330"/>
      <c r="I12" s="333"/>
      <c r="J12" s="334"/>
      <c r="K12" s="335"/>
      <c r="L12" s="85"/>
      <c r="M12" s="85"/>
      <c r="N12" s="86"/>
    </row>
    <row r="13" spans="2:16" ht="17" thickBot="1" x14ac:dyDescent="0.25">
      <c r="B13" s="208"/>
      <c r="C13" s="209"/>
      <c r="D13" s="209"/>
      <c r="E13" s="61"/>
      <c r="F13" s="61"/>
      <c r="G13" s="81"/>
      <c r="H13" s="81"/>
      <c r="I13" s="61"/>
      <c r="J13" s="61"/>
      <c r="K13" s="61"/>
      <c r="L13" s="81"/>
      <c r="M13" s="81"/>
      <c r="N13" s="82"/>
    </row>
    <row r="14" spans="2:16" ht="23" customHeight="1" x14ac:dyDescent="0.2">
      <c r="B14" s="72"/>
      <c r="C14" s="362" t="s">
        <v>113</v>
      </c>
      <c r="D14" s="363"/>
      <c r="E14" s="350"/>
      <c r="F14" s="351"/>
      <c r="G14" s="366" t="str">
        <f>IF(E14="existing","Note: Please complete tab 5 -- Historical Generation","")</f>
        <v/>
      </c>
      <c r="H14" s="367"/>
      <c r="I14" s="367"/>
      <c r="J14" s="367"/>
      <c r="K14" s="367"/>
      <c r="L14" s="367"/>
      <c r="M14" s="69"/>
      <c r="N14" s="73"/>
    </row>
    <row r="15" spans="2:16" ht="23.5" customHeight="1" thickBot="1" x14ac:dyDescent="0.25">
      <c r="B15" s="72"/>
      <c r="C15" s="352" t="s">
        <v>110</v>
      </c>
      <c r="D15" s="361"/>
      <c r="E15" s="357"/>
      <c r="F15" s="358"/>
      <c r="G15" s="55"/>
      <c r="H15" s="55"/>
      <c r="I15" s="55"/>
      <c r="J15" s="55"/>
      <c r="K15" s="55"/>
      <c r="L15" s="55"/>
      <c r="M15" s="55"/>
      <c r="N15" s="74"/>
    </row>
    <row r="16" spans="2:16" ht="22" customHeight="1" x14ac:dyDescent="0.2">
      <c r="B16" s="72"/>
      <c r="C16" s="359" t="s">
        <v>111</v>
      </c>
      <c r="D16" s="360"/>
      <c r="E16" s="336"/>
      <c r="F16" s="337"/>
      <c r="G16" s="337"/>
      <c r="H16" s="337"/>
      <c r="I16" s="337"/>
      <c r="J16" s="337"/>
      <c r="K16" s="338"/>
      <c r="L16" s="70"/>
      <c r="M16" s="70"/>
      <c r="N16" s="75"/>
    </row>
    <row r="17" spans="2:14" s="132" customFormat="1" ht="22" customHeight="1" x14ac:dyDescent="0.2">
      <c r="B17" s="72"/>
      <c r="C17" s="364" t="s">
        <v>176</v>
      </c>
      <c r="D17" s="365"/>
      <c r="E17" s="339"/>
      <c r="F17" s="340"/>
      <c r="G17" s="340"/>
      <c r="H17" s="340"/>
      <c r="I17" s="340"/>
      <c r="J17" s="340"/>
      <c r="K17" s="341"/>
      <c r="L17" s="70"/>
      <c r="M17" s="70"/>
      <c r="N17" s="75"/>
    </row>
    <row r="18" spans="2:14" s="132" customFormat="1" ht="22" customHeight="1" x14ac:dyDescent="0.2">
      <c r="B18" s="72"/>
      <c r="C18" s="364" t="s">
        <v>213</v>
      </c>
      <c r="D18" s="365"/>
      <c r="E18" s="339"/>
      <c r="F18" s="340"/>
      <c r="G18" s="340"/>
      <c r="H18" s="340"/>
      <c r="I18" s="340"/>
      <c r="J18" s="340"/>
      <c r="K18" s="341"/>
      <c r="L18" s="70"/>
      <c r="M18" s="70"/>
      <c r="N18" s="75"/>
    </row>
    <row r="19" spans="2:14" s="132" customFormat="1" ht="22" customHeight="1" x14ac:dyDescent="0.2">
      <c r="B19" s="72"/>
      <c r="C19" s="364" t="s">
        <v>214</v>
      </c>
      <c r="D19" s="365"/>
      <c r="E19" s="339"/>
      <c r="F19" s="340"/>
      <c r="G19" s="340"/>
      <c r="H19" s="340"/>
      <c r="I19" s="340"/>
      <c r="J19" s="340"/>
      <c r="K19" s="341"/>
      <c r="L19" s="70"/>
      <c r="M19" s="70"/>
      <c r="N19" s="75"/>
    </row>
    <row r="20" spans="2:14" s="132" customFormat="1" ht="22" customHeight="1" x14ac:dyDescent="0.2">
      <c r="B20" s="72"/>
      <c r="C20" s="368" t="s">
        <v>192</v>
      </c>
      <c r="D20" s="369"/>
      <c r="E20" s="342"/>
      <c r="F20" s="343"/>
      <c r="G20" s="343"/>
      <c r="H20" s="343"/>
      <c r="I20" s="343"/>
      <c r="J20" s="343"/>
      <c r="K20" s="344"/>
      <c r="L20" s="70"/>
      <c r="M20" s="70"/>
      <c r="N20" s="75"/>
    </row>
    <row r="21" spans="2:14" ht="22" customHeight="1" x14ac:dyDescent="0.2">
      <c r="B21" s="72"/>
      <c r="C21" s="352" t="s">
        <v>112</v>
      </c>
      <c r="D21" s="353"/>
      <c r="E21" s="354"/>
      <c r="F21" s="355"/>
      <c r="G21" s="355"/>
      <c r="H21" s="355"/>
      <c r="I21" s="355"/>
      <c r="J21" s="355"/>
      <c r="K21" s="356"/>
      <c r="L21" s="70"/>
      <c r="M21" s="70"/>
      <c r="N21" s="75"/>
    </row>
    <row r="22" spans="2:14" ht="24" customHeight="1" x14ac:dyDescent="0.2">
      <c r="B22" s="72"/>
      <c r="C22" s="288"/>
      <c r="D22" s="245" t="s">
        <v>179</v>
      </c>
      <c r="E22" s="339"/>
      <c r="F22" s="340"/>
      <c r="G22" s="340"/>
      <c r="H22" s="340"/>
      <c r="I22" s="340"/>
      <c r="J22" s="340"/>
      <c r="K22" s="341"/>
      <c r="L22" s="70"/>
      <c r="M22" s="70"/>
      <c r="N22" s="75"/>
    </row>
    <row r="23" spans="2:14" s="132" customFormat="1" ht="24" customHeight="1" x14ac:dyDescent="0.2">
      <c r="B23" s="72"/>
      <c r="C23" s="242"/>
      <c r="D23" s="245" t="s">
        <v>188</v>
      </c>
      <c r="E23" s="316"/>
      <c r="F23" s="317"/>
      <c r="G23" s="317"/>
      <c r="H23" s="317"/>
      <c r="I23" s="317"/>
      <c r="J23" s="317"/>
      <c r="K23" s="318"/>
      <c r="L23" s="70"/>
      <c r="M23" s="70"/>
      <c r="N23" s="75"/>
    </row>
    <row r="24" spans="2:14" s="132" customFormat="1" ht="24" customHeight="1" x14ac:dyDescent="0.2">
      <c r="B24" s="72"/>
      <c r="C24" s="289"/>
      <c r="D24" s="245" t="s">
        <v>180</v>
      </c>
      <c r="E24" s="316"/>
      <c r="F24" s="317"/>
      <c r="G24" s="317"/>
      <c r="H24" s="317"/>
      <c r="I24" s="317"/>
      <c r="J24" s="317"/>
      <c r="K24" s="318"/>
      <c r="L24" s="70"/>
      <c r="M24" s="70"/>
      <c r="N24" s="75"/>
    </row>
    <row r="25" spans="2:14" s="132" customFormat="1" ht="24" customHeight="1" x14ac:dyDescent="0.2">
      <c r="B25" s="72"/>
      <c r="C25" s="254"/>
      <c r="D25" s="245" t="s">
        <v>184</v>
      </c>
      <c r="E25" s="316"/>
      <c r="F25" s="317"/>
      <c r="G25" s="317"/>
      <c r="H25" s="317"/>
      <c r="I25" s="317"/>
      <c r="J25" s="317"/>
      <c r="K25" s="318"/>
      <c r="L25" s="244"/>
      <c r="M25" s="244"/>
      <c r="N25" s="212"/>
    </row>
    <row r="26" spans="2:14" s="132" customFormat="1" ht="24" customHeight="1" x14ac:dyDescent="0.2">
      <c r="B26" s="72"/>
      <c r="C26" s="254"/>
      <c r="D26" s="245" t="s">
        <v>181</v>
      </c>
      <c r="E26" s="316"/>
      <c r="F26" s="317"/>
      <c r="G26" s="317"/>
      <c r="H26" s="317"/>
      <c r="I26" s="317"/>
      <c r="J26" s="317"/>
      <c r="K26" s="318"/>
      <c r="L26" s="244"/>
      <c r="M26" s="244"/>
      <c r="N26" s="212"/>
    </row>
    <row r="27" spans="2:14" s="132" customFormat="1" ht="24" customHeight="1" x14ac:dyDescent="0.2">
      <c r="B27" s="72"/>
      <c r="C27" s="254"/>
      <c r="D27" s="245" t="s">
        <v>182</v>
      </c>
      <c r="E27" s="316"/>
      <c r="F27" s="317"/>
      <c r="G27" s="317"/>
      <c r="H27" s="317"/>
      <c r="I27" s="317"/>
      <c r="J27" s="317"/>
      <c r="K27" s="318"/>
      <c r="L27" s="250"/>
      <c r="M27" s="244"/>
      <c r="N27" s="212"/>
    </row>
    <row r="28" spans="2:14" s="132" customFormat="1" ht="24" customHeight="1" x14ac:dyDescent="0.2">
      <c r="B28" s="72"/>
      <c r="C28" s="290"/>
      <c r="D28" s="245" t="s">
        <v>183</v>
      </c>
      <c r="E28" s="316"/>
      <c r="F28" s="317"/>
      <c r="G28" s="317"/>
      <c r="H28" s="317"/>
      <c r="I28" s="317"/>
      <c r="J28" s="317"/>
      <c r="K28" s="318"/>
      <c r="L28" s="244"/>
      <c r="M28" s="244"/>
      <c r="N28" s="212"/>
    </row>
    <row r="29" spans="2:14" ht="25.5" customHeight="1" x14ac:dyDescent="0.2">
      <c r="B29" s="72"/>
      <c r="C29" s="290"/>
      <c r="D29" s="245" t="s">
        <v>114</v>
      </c>
      <c r="E29" s="316"/>
      <c r="F29" s="317"/>
      <c r="G29" s="317"/>
      <c r="H29" s="317"/>
      <c r="I29" s="317"/>
      <c r="J29" s="317"/>
      <c r="K29" s="318"/>
      <c r="L29" s="71"/>
      <c r="M29" s="71"/>
      <c r="N29" s="76"/>
    </row>
    <row r="30" spans="2:14" s="132" customFormat="1" ht="25.5" customHeight="1" thickBot="1" x14ac:dyDescent="0.25">
      <c r="B30" s="72"/>
      <c r="C30" s="278"/>
      <c r="D30" s="279" t="s">
        <v>210</v>
      </c>
      <c r="E30" s="345"/>
      <c r="F30" s="346"/>
      <c r="G30" s="346"/>
      <c r="H30" s="346"/>
      <c r="I30" s="346"/>
      <c r="J30" s="346"/>
      <c r="K30" s="347"/>
      <c r="L30" s="71"/>
      <c r="M30" s="71"/>
      <c r="N30" s="76"/>
    </row>
    <row r="31" spans="2:14" s="132" customFormat="1" ht="25.5" customHeight="1" x14ac:dyDescent="0.2">
      <c r="B31" s="72"/>
      <c r="C31" s="71"/>
      <c r="D31" s="71"/>
      <c r="E31" s="71"/>
      <c r="F31" s="71"/>
      <c r="G31" s="71"/>
      <c r="H31" s="71"/>
      <c r="I31" s="71"/>
      <c r="J31" s="71"/>
      <c r="K31" s="71"/>
      <c r="L31" s="71"/>
      <c r="M31" s="71"/>
      <c r="N31" s="76"/>
    </row>
    <row r="32" spans="2:14" s="132" customFormat="1" ht="25.25" customHeight="1" thickBot="1" x14ac:dyDescent="0.25">
      <c r="B32" s="72"/>
      <c r="C32" s="293" t="s">
        <v>233</v>
      </c>
      <c r="D32" s="71"/>
      <c r="E32" s="71"/>
      <c r="F32" s="71"/>
      <c r="G32" s="71"/>
      <c r="H32" s="71"/>
      <c r="I32" s="71"/>
      <c r="J32" s="71"/>
      <c r="K32" s="71"/>
      <c r="L32" s="71"/>
      <c r="M32" s="71"/>
      <c r="N32" s="76"/>
    </row>
    <row r="33" spans="2:14" s="132" customFormat="1" ht="25.5" customHeight="1" x14ac:dyDescent="0.2">
      <c r="B33" s="72"/>
      <c r="C33" s="362" t="s">
        <v>234</v>
      </c>
      <c r="D33" s="370"/>
      <c r="E33" s="371"/>
      <c r="F33" s="372"/>
      <c r="G33" s="372"/>
      <c r="H33" s="372"/>
      <c r="I33" s="372"/>
      <c r="J33" s="372"/>
      <c r="K33" s="373"/>
      <c r="L33" s="71"/>
      <c r="M33" s="71"/>
      <c r="N33" s="76"/>
    </row>
    <row r="34" spans="2:14" s="132" customFormat="1" ht="25.5" customHeight="1" x14ac:dyDescent="0.2">
      <c r="B34" s="72"/>
      <c r="C34" s="364" t="s">
        <v>235</v>
      </c>
      <c r="D34" s="365"/>
      <c r="E34" s="374"/>
      <c r="F34" s="375"/>
      <c r="G34" s="375"/>
      <c r="H34" s="375"/>
      <c r="I34" s="375"/>
      <c r="J34" s="375"/>
      <c r="K34" s="376"/>
      <c r="L34" s="71"/>
      <c r="M34" s="71"/>
      <c r="N34" s="76"/>
    </row>
    <row r="35" spans="2:14" s="132" customFormat="1" ht="25.5" customHeight="1" x14ac:dyDescent="0.2">
      <c r="B35" s="72"/>
      <c r="C35" s="295"/>
      <c r="D35" s="296" t="s">
        <v>243</v>
      </c>
      <c r="E35" s="374"/>
      <c r="F35" s="375"/>
      <c r="G35" s="375"/>
      <c r="H35" s="375"/>
      <c r="I35" s="375"/>
      <c r="J35" s="375"/>
      <c r="K35" s="376"/>
      <c r="L35" s="71"/>
      <c r="M35" s="71"/>
      <c r="N35" s="76"/>
    </row>
    <row r="36" spans="2:14" s="132" customFormat="1" ht="25.5" customHeight="1" x14ac:dyDescent="0.2">
      <c r="B36" s="72"/>
      <c r="C36" s="295"/>
      <c r="D36" s="296" t="s">
        <v>244</v>
      </c>
      <c r="E36" s="374"/>
      <c r="F36" s="375"/>
      <c r="G36" s="375"/>
      <c r="H36" s="375"/>
      <c r="I36" s="375"/>
      <c r="J36" s="375"/>
      <c r="K36" s="376"/>
      <c r="L36" s="71"/>
      <c r="M36" s="71"/>
      <c r="N36" s="76"/>
    </row>
    <row r="37" spans="2:14" s="132" customFormat="1" ht="25.5" customHeight="1" x14ac:dyDescent="0.2">
      <c r="B37" s="72"/>
      <c r="C37" s="297"/>
      <c r="D37" s="298" t="s">
        <v>251</v>
      </c>
      <c r="E37" s="374"/>
      <c r="F37" s="375"/>
      <c r="G37" s="375"/>
      <c r="H37" s="375"/>
      <c r="I37" s="375"/>
      <c r="J37" s="375"/>
      <c r="K37" s="376"/>
      <c r="L37" s="71"/>
      <c r="M37" s="71"/>
      <c r="N37" s="76"/>
    </row>
    <row r="38" spans="2:14" s="132" customFormat="1" ht="25.5" customHeight="1" x14ac:dyDescent="0.2">
      <c r="B38" s="72"/>
      <c r="C38" s="295"/>
      <c r="D38" s="296" t="s">
        <v>245</v>
      </c>
      <c r="E38" s="374"/>
      <c r="F38" s="375"/>
      <c r="G38" s="375"/>
      <c r="H38" s="375"/>
      <c r="I38" s="375"/>
      <c r="J38" s="375"/>
      <c r="K38" s="376"/>
      <c r="L38" s="71"/>
      <c r="M38" s="71"/>
      <c r="N38" s="76"/>
    </row>
    <row r="39" spans="2:14" s="132" customFormat="1" ht="25.5" customHeight="1" x14ac:dyDescent="0.2">
      <c r="B39" s="72"/>
      <c r="C39" s="364" t="s">
        <v>242</v>
      </c>
      <c r="D39" s="365"/>
      <c r="E39" s="374"/>
      <c r="F39" s="375"/>
      <c r="G39" s="375"/>
      <c r="H39" s="375"/>
      <c r="I39" s="375"/>
      <c r="J39" s="375"/>
      <c r="K39" s="376"/>
      <c r="L39" s="71"/>
      <c r="M39" s="71"/>
      <c r="N39" s="76"/>
    </row>
    <row r="40" spans="2:14" s="132" customFormat="1" ht="25.5" customHeight="1" x14ac:dyDescent="0.2">
      <c r="B40" s="72"/>
      <c r="C40" s="368" t="s">
        <v>236</v>
      </c>
      <c r="D40" s="369"/>
      <c r="E40" s="380"/>
      <c r="F40" s="381"/>
      <c r="G40" s="381"/>
      <c r="H40" s="381"/>
      <c r="I40" s="381"/>
      <c r="J40" s="381"/>
      <c r="K40" s="382"/>
      <c r="L40" s="71"/>
      <c r="M40" s="71"/>
      <c r="N40" s="76"/>
    </row>
    <row r="41" spans="2:14" s="132" customFormat="1" ht="25.5" customHeight="1" x14ac:dyDescent="0.2">
      <c r="B41" s="72"/>
      <c r="C41" s="352" t="s">
        <v>237</v>
      </c>
      <c r="D41" s="353"/>
      <c r="E41" s="383"/>
      <c r="F41" s="384"/>
      <c r="G41" s="384"/>
      <c r="H41" s="384"/>
      <c r="I41" s="384"/>
      <c r="J41" s="384"/>
      <c r="K41" s="385"/>
      <c r="L41" s="71"/>
      <c r="M41" s="71"/>
      <c r="N41" s="76"/>
    </row>
    <row r="42" spans="2:14" s="132" customFormat="1" ht="25.5" customHeight="1" x14ac:dyDescent="0.2">
      <c r="B42" s="72"/>
      <c r="C42" s="364" t="s">
        <v>238</v>
      </c>
      <c r="D42" s="365"/>
      <c r="E42" s="374"/>
      <c r="F42" s="375"/>
      <c r="G42" s="375"/>
      <c r="H42" s="375"/>
      <c r="I42" s="375"/>
      <c r="J42" s="375"/>
      <c r="K42" s="376"/>
      <c r="L42" s="71"/>
      <c r="M42" s="71"/>
      <c r="N42" s="76"/>
    </row>
    <row r="43" spans="2:14" s="132" customFormat="1" ht="25.5" customHeight="1" thickBot="1" x14ac:dyDescent="0.25">
      <c r="B43" s="72"/>
      <c r="C43" s="294"/>
      <c r="D43" s="279" t="s">
        <v>239</v>
      </c>
      <c r="E43" s="377"/>
      <c r="F43" s="378"/>
      <c r="G43" s="378"/>
      <c r="H43" s="378"/>
      <c r="I43" s="378"/>
      <c r="J43" s="378"/>
      <c r="K43" s="379"/>
      <c r="L43" s="71"/>
      <c r="M43" s="71"/>
      <c r="N43" s="76"/>
    </row>
    <row r="44" spans="2:14" ht="17" thickBot="1" x14ac:dyDescent="0.25">
      <c r="B44" s="280"/>
      <c r="C44" s="281"/>
      <c r="D44" s="281"/>
      <c r="E44" s="281"/>
      <c r="F44" s="281"/>
      <c r="G44" s="281"/>
      <c r="H44" s="281"/>
      <c r="I44" s="281"/>
      <c r="J44" s="281"/>
      <c r="K44" s="281"/>
      <c r="L44" s="281"/>
      <c r="M44" s="281"/>
      <c r="N44" s="282"/>
    </row>
    <row r="45" spans="2:14" ht="14" thickBot="1" x14ac:dyDescent="0.2">
      <c r="B45" s="55"/>
      <c r="C45" s="55"/>
      <c r="D45" s="55"/>
      <c r="E45" s="55"/>
      <c r="F45" s="55"/>
      <c r="G45" s="55"/>
      <c r="H45" s="55"/>
      <c r="I45" s="55"/>
      <c r="J45" s="55"/>
      <c r="K45" s="55"/>
      <c r="L45" s="55"/>
      <c r="M45" s="55"/>
      <c r="N45" s="17"/>
    </row>
    <row r="46" spans="2:14" ht="15.75" customHeight="1" x14ac:dyDescent="0.2">
      <c r="B46" s="126" t="s">
        <v>136</v>
      </c>
      <c r="C46" s="127"/>
      <c r="D46" s="127"/>
      <c r="E46" s="127"/>
      <c r="F46" s="127"/>
      <c r="G46" s="127"/>
      <c r="H46" s="127"/>
      <c r="I46" s="127"/>
      <c r="J46" s="127"/>
      <c r="K46" s="127"/>
      <c r="L46" s="127"/>
      <c r="M46" s="127"/>
      <c r="N46" s="128"/>
    </row>
    <row r="47" spans="2:14" s="15" customFormat="1" ht="8" customHeight="1" x14ac:dyDescent="0.15">
      <c r="B47" s="12"/>
      <c r="C47" s="9"/>
      <c r="D47" s="9"/>
      <c r="E47" s="9"/>
      <c r="F47" s="9"/>
      <c r="G47" s="9"/>
      <c r="H47" s="9"/>
      <c r="I47" s="9"/>
      <c r="J47" s="9"/>
      <c r="K47" s="9"/>
      <c r="L47" s="9"/>
      <c r="M47" s="9"/>
      <c r="N47" s="10"/>
    </row>
    <row r="48" spans="2:14" ht="15" customHeight="1" x14ac:dyDescent="0.2">
      <c r="B48" s="168"/>
      <c r="C48" s="169"/>
      <c r="D48" s="57"/>
      <c r="E48" s="170" t="s">
        <v>102</v>
      </c>
      <c r="F48" s="312"/>
      <c r="G48" s="312"/>
      <c r="H48" s="312"/>
      <c r="I48" s="312"/>
      <c r="J48" s="312"/>
      <c r="K48" s="312"/>
      <c r="L48" s="312"/>
      <c r="M48" s="312"/>
      <c r="N48" s="313"/>
    </row>
    <row r="49" spans="2:14" ht="16" x14ac:dyDescent="0.2">
      <c r="B49" s="168"/>
      <c r="C49" s="169"/>
      <c r="D49" s="169"/>
      <c r="E49" s="170" t="s">
        <v>0</v>
      </c>
      <c r="F49" s="312"/>
      <c r="G49" s="312"/>
      <c r="H49" s="312"/>
      <c r="I49" s="312"/>
      <c r="J49" s="312"/>
      <c r="K49" s="312"/>
      <c r="L49" s="312"/>
      <c r="M49" s="312"/>
      <c r="N49" s="313"/>
    </row>
    <row r="50" spans="2:14" ht="16" x14ac:dyDescent="0.2">
      <c r="B50" s="168"/>
      <c r="C50" s="169"/>
      <c r="D50" s="169"/>
      <c r="E50" s="170" t="s">
        <v>138</v>
      </c>
      <c r="F50" s="314"/>
      <c r="G50" s="315"/>
      <c r="H50" s="315"/>
      <c r="I50" s="315"/>
      <c r="J50" s="150"/>
      <c r="K50" s="151" t="s">
        <v>68</v>
      </c>
      <c r="L50" s="157" t="s">
        <v>101</v>
      </c>
      <c r="M50" s="152" t="s">
        <v>100</v>
      </c>
      <c r="N50" s="171"/>
    </row>
    <row r="51" spans="2:14" ht="14" thickBot="1" x14ac:dyDescent="0.2">
      <c r="B51" s="16"/>
      <c r="C51" s="17"/>
      <c r="D51" s="17"/>
      <c r="E51" s="17"/>
      <c r="F51" s="299"/>
      <c r="G51" s="299"/>
      <c r="H51" s="299"/>
      <c r="I51" s="299"/>
      <c r="J51" s="299"/>
      <c r="K51" s="299"/>
      <c r="L51" s="299"/>
      <c r="M51" s="299"/>
      <c r="N51" s="300"/>
    </row>
    <row r="52" spans="2:14" ht="14" thickBot="1" x14ac:dyDescent="0.2">
      <c r="B52" s="17"/>
      <c r="C52" s="17"/>
      <c r="D52" s="17"/>
      <c r="E52" s="17"/>
      <c r="F52" s="65"/>
      <c r="G52" s="65"/>
      <c r="H52" s="65"/>
      <c r="I52" s="65"/>
      <c r="J52" s="65"/>
      <c r="K52" s="65"/>
      <c r="L52" s="65"/>
      <c r="M52" s="65"/>
      <c r="N52" s="54"/>
    </row>
    <row r="53" spans="2:14" ht="17" thickBot="1" x14ac:dyDescent="0.25">
      <c r="B53" s="180" t="s">
        <v>124</v>
      </c>
      <c r="C53" s="180"/>
      <c r="D53" s="180"/>
      <c r="E53" s="180"/>
      <c r="F53" s="180"/>
      <c r="G53" s="180"/>
      <c r="H53" s="180"/>
      <c r="I53" s="180"/>
      <c r="J53" s="180"/>
      <c r="K53" s="180"/>
      <c r="L53" s="180"/>
      <c r="M53" s="180"/>
      <c r="N53" s="181"/>
    </row>
    <row r="54" spans="2:14" x14ac:dyDescent="0.15">
      <c r="B54" s="11"/>
      <c r="C54" s="34"/>
      <c r="D54" s="34"/>
      <c r="E54" s="33"/>
      <c r="F54" s="175"/>
      <c r="G54"/>
      <c r="H54"/>
      <c r="I54"/>
      <c r="J54" s="9"/>
      <c r="K54" s="9"/>
      <c r="L54" s="9"/>
      <c r="M54" s="9"/>
      <c r="N54" s="10"/>
    </row>
    <row r="55" spans="2:14" ht="16" x14ac:dyDescent="0.2">
      <c r="B55" s="177" t="s">
        <v>6</v>
      </c>
      <c r="C55" s="178"/>
      <c r="D55" s="178"/>
      <c r="E55" s="179"/>
      <c r="F55" s="176" t="s">
        <v>7</v>
      </c>
      <c r="G55" s="185" t="s">
        <v>8</v>
      </c>
      <c r="H55" s="186"/>
      <c r="I55" s="186"/>
      <c r="J55" s="186"/>
      <c r="K55" s="187"/>
      <c r="L55" s="186"/>
      <c r="M55" s="186"/>
      <c r="N55" s="187"/>
    </row>
    <row r="56" spans="2:14" ht="16" x14ac:dyDescent="0.2">
      <c r="B56" s="320"/>
      <c r="C56" s="321"/>
      <c r="D56" s="321"/>
      <c r="E56" s="322"/>
      <c r="F56" s="182">
        <v>1</v>
      </c>
      <c r="G56" s="323"/>
      <c r="H56" s="324"/>
      <c r="I56" s="324"/>
      <c r="J56" s="324"/>
      <c r="K56" s="324"/>
      <c r="L56" s="324"/>
      <c r="M56" s="324"/>
      <c r="N56" s="325"/>
    </row>
    <row r="57" spans="2:14" ht="16" x14ac:dyDescent="0.2">
      <c r="B57" s="320"/>
      <c r="C57" s="321"/>
      <c r="D57" s="321"/>
      <c r="E57" s="322"/>
      <c r="F57" s="182">
        <v>0</v>
      </c>
      <c r="G57" s="323"/>
      <c r="H57" s="324"/>
      <c r="I57" s="324"/>
      <c r="J57" s="324"/>
      <c r="K57" s="324"/>
      <c r="L57" s="324"/>
      <c r="M57" s="324"/>
      <c r="N57" s="325"/>
    </row>
    <row r="58" spans="2:14" s="132" customFormat="1" ht="16" x14ac:dyDescent="0.2">
      <c r="B58" s="320"/>
      <c r="C58" s="321"/>
      <c r="D58" s="321"/>
      <c r="E58" s="322"/>
      <c r="F58" s="182">
        <v>0</v>
      </c>
      <c r="G58" s="323"/>
      <c r="H58" s="324"/>
      <c r="I58" s="324"/>
      <c r="J58" s="324"/>
      <c r="K58" s="324"/>
      <c r="L58" s="324"/>
      <c r="M58" s="324"/>
      <c r="N58" s="325"/>
    </row>
    <row r="59" spans="2:14" s="132" customFormat="1" ht="16" x14ac:dyDescent="0.2">
      <c r="B59" s="320"/>
      <c r="C59" s="321"/>
      <c r="D59" s="321"/>
      <c r="E59" s="322"/>
      <c r="F59" s="182">
        <v>0</v>
      </c>
      <c r="G59" s="323"/>
      <c r="H59" s="324"/>
      <c r="I59" s="324"/>
      <c r="J59" s="324"/>
      <c r="K59" s="324"/>
      <c r="L59" s="324"/>
      <c r="M59" s="324"/>
      <c r="N59" s="325"/>
    </row>
    <row r="60" spans="2:14" ht="16" x14ac:dyDescent="0.2">
      <c r="B60" s="320"/>
      <c r="C60" s="321"/>
      <c r="D60" s="321"/>
      <c r="E60" s="322"/>
      <c r="F60" s="182">
        <v>0</v>
      </c>
      <c r="G60" s="323"/>
      <c r="H60" s="324"/>
      <c r="I60" s="324"/>
      <c r="J60" s="324"/>
      <c r="K60" s="324"/>
      <c r="L60" s="324"/>
      <c r="M60" s="324"/>
      <c r="N60" s="325"/>
    </row>
    <row r="61" spans="2:14" ht="16" x14ac:dyDescent="0.2">
      <c r="B61" s="319"/>
      <c r="C61" s="319"/>
      <c r="D61" s="319"/>
      <c r="E61" s="319"/>
      <c r="F61" s="183">
        <f>SUM(F56:F60)</f>
        <v>1</v>
      </c>
      <c r="G61" s="63" t="s">
        <v>97</v>
      </c>
      <c r="H61" s="184"/>
      <c r="I61"/>
      <c r="J61" s="188"/>
      <c r="K61" s="189"/>
      <c r="L61" s="184"/>
      <c r="M61" s="184"/>
      <c r="N61" s="190"/>
    </row>
    <row r="76" ht="12.5" customHeight="1" x14ac:dyDescent="0.15"/>
  </sheetData>
  <dataConsolidate/>
  <mergeCells count="65">
    <mergeCell ref="C42:D42"/>
    <mergeCell ref="E43:K43"/>
    <mergeCell ref="C40:D40"/>
    <mergeCell ref="E40:K40"/>
    <mergeCell ref="C41:D41"/>
    <mergeCell ref="E41:K41"/>
    <mergeCell ref="E42:K42"/>
    <mergeCell ref="C33:D33"/>
    <mergeCell ref="E33:K33"/>
    <mergeCell ref="C34:D34"/>
    <mergeCell ref="E34:K34"/>
    <mergeCell ref="C39:D39"/>
    <mergeCell ref="E39:K39"/>
    <mergeCell ref="E35:K35"/>
    <mergeCell ref="E36:K36"/>
    <mergeCell ref="E38:K38"/>
    <mergeCell ref="E37:K37"/>
    <mergeCell ref="B12:D12"/>
    <mergeCell ref="E14:F14"/>
    <mergeCell ref="C21:D21"/>
    <mergeCell ref="E21:K21"/>
    <mergeCell ref="E15:F15"/>
    <mergeCell ref="C16:D16"/>
    <mergeCell ref="C15:D15"/>
    <mergeCell ref="C14:D14"/>
    <mergeCell ref="C17:D17"/>
    <mergeCell ref="G14:L14"/>
    <mergeCell ref="E17:K17"/>
    <mergeCell ref="C18:D18"/>
    <mergeCell ref="C19:D19"/>
    <mergeCell ref="E19:K19"/>
    <mergeCell ref="E18:K18"/>
    <mergeCell ref="C20:D20"/>
    <mergeCell ref="E25:K25"/>
    <mergeCell ref="E26:K26"/>
    <mergeCell ref="E27:K27"/>
    <mergeCell ref="E28:K28"/>
    <mergeCell ref="E30:K30"/>
    <mergeCell ref="E16:K16"/>
    <mergeCell ref="E10:I10"/>
    <mergeCell ref="E22:K22"/>
    <mergeCell ref="E23:K23"/>
    <mergeCell ref="E24:K24"/>
    <mergeCell ref="E20:K20"/>
    <mergeCell ref="E8:N8"/>
    <mergeCell ref="E9:N9"/>
    <mergeCell ref="G12:H12"/>
    <mergeCell ref="E12:F12"/>
    <mergeCell ref="I12:K12"/>
    <mergeCell ref="F49:N49"/>
    <mergeCell ref="F50:I50"/>
    <mergeCell ref="E29:K29"/>
    <mergeCell ref="B61:E61"/>
    <mergeCell ref="F51:N51"/>
    <mergeCell ref="B57:E57"/>
    <mergeCell ref="B60:E60"/>
    <mergeCell ref="B58:E58"/>
    <mergeCell ref="B56:E56"/>
    <mergeCell ref="G56:N56"/>
    <mergeCell ref="G57:N57"/>
    <mergeCell ref="B59:E59"/>
    <mergeCell ref="G58:N58"/>
    <mergeCell ref="G59:N59"/>
    <mergeCell ref="G60:N60"/>
    <mergeCell ref="F48:N48"/>
  </mergeCells>
  <conditionalFormatting sqref="E8:N8">
    <cfRule type="containsBlanks" dxfId="108" priority="137">
      <formula>LEN(TRIM(E8))=0</formula>
    </cfRule>
  </conditionalFormatting>
  <conditionalFormatting sqref="E9:N9">
    <cfRule type="containsBlanks" dxfId="107" priority="134">
      <formula>LEN(TRIM(E9))=0</formula>
    </cfRule>
  </conditionalFormatting>
  <conditionalFormatting sqref="E12:F12">
    <cfRule type="containsBlanks" dxfId="106" priority="125">
      <formula>LEN(TRIM(E12))=0</formula>
    </cfRule>
  </conditionalFormatting>
  <conditionalFormatting sqref="I12:K12">
    <cfRule type="containsBlanks" dxfId="105" priority="124">
      <formula>LEN(TRIM(I12))=0</formula>
    </cfRule>
  </conditionalFormatting>
  <conditionalFormatting sqref="N10">
    <cfRule type="containsBlanks" dxfId="104" priority="122">
      <formula>LEN(TRIM(N10))=0</formula>
    </cfRule>
  </conditionalFormatting>
  <conditionalFormatting sqref="L10">
    <cfRule type="cellIs" dxfId="103" priority="121" operator="equal">
      <formula>"Choose"</formula>
    </cfRule>
  </conditionalFormatting>
  <conditionalFormatting sqref="E16:K16">
    <cfRule type="cellIs" dxfId="102" priority="112" operator="equal">
      <formula>"Choose One"</formula>
    </cfRule>
  </conditionalFormatting>
  <conditionalFormatting sqref="E22:K25">
    <cfRule type="containsBlanks" dxfId="101" priority="111">
      <formula>LEN(TRIM(E22))=0</formula>
    </cfRule>
  </conditionalFormatting>
  <conditionalFormatting sqref="E21:K21">
    <cfRule type="cellIs" dxfId="100" priority="103" operator="equal">
      <formula>"Choose One"</formula>
    </cfRule>
  </conditionalFormatting>
  <conditionalFormatting sqref="E10:I10">
    <cfRule type="containsBlanks" dxfId="99" priority="98">
      <formula>LEN(TRIM(E10))=0</formula>
    </cfRule>
  </conditionalFormatting>
  <conditionalFormatting sqref="L50">
    <cfRule type="containsBlanks" dxfId="98" priority="73">
      <formula>LEN(TRIM(L50))=0</formula>
    </cfRule>
    <cfRule type="cellIs" dxfId="97" priority="95" operator="equal">
      <formula>"Choose"</formula>
    </cfRule>
  </conditionalFormatting>
  <conditionalFormatting sqref="N50">
    <cfRule type="containsBlanks" dxfId="96" priority="93">
      <formula>LEN(TRIM(N50))=0</formula>
    </cfRule>
  </conditionalFormatting>
  <conditionalFormatting sqref="E14:F14">
    <cfRule type="containsBlanks" dxfId="95" priority="86">
      <formula>LEN(TRIM(E14))=0</formula>
    </cfRule>
    <cfRule type="cellIs" dxfId="94" priority="88" operator="equal">
      <formula>"Choose One"</formula>
    </cfRule>
  </conditionalFormatting>
  <conditionalFormatting sqref="E15:F15">
    <cfRule type="containsBlanks" dxfId="93" priority="85">
      <formula>LEN(TRIM(E15))=0</formula>
    </cfRule>
    <cfRule type="cellIs" dxfId="92" priority="87" operator="equal">
      <formula>"Choose One"</formula>
    </cfRule>
  </conditionalFormatting>
  <conditionalFormatting sqref="E16:K16 E21:K21">
    <cfRule type="containsBlanks" dxfId="91" priority="84">
      <formula>LEN(TRIM(E16))=0</formula>
    </cfRule>
  </conditionalFormatting>
  <conditionalFormatting sqref="F50:I50 F48:N49">
    <cfRule type="containsBlanks" dxfId="90" priority="72">
      <formula>LEN(TRIM(F48))=0</formula>
    </cfRule>
  </conditionalFormatting>
  <conditionalFormatting sqref="B56">
    <cfRule type="containsBlanks" dxfId="89" priority="56">
      <formula>LEN(TRIM(B56))=0</formula>
    </cfRule>
  </conditionalFormatting>
  <conditionalFormatting sqref="B57">
    <cfRule type="containsBlanks" dxfId="88" priority="46">
      <formula>LEN(TRIM(B57))=0</formula>
    </cfRule>
  </conditionalFormatting>
  <conditionalFormatting sqref="B58">
    <cfRule type="containsBlanks" dxfId="87" priority="45">
      <formula>LEN(TRIM(B58))=0</formula>
    </cfRule>
  </conditionalFormatting>
  <conditionalFormatting sqref="B59">
    <cfRule type="containsBlanks" dxfId="86" priority="44">
      <formula>LEN(TRIM(B59))=0</formula>
    </cfRule>
  </conditionalFormatting>
  <conditionalFormatting sqref="B60">
    <cfRule type="containsBlanks" dxfId="85" priority="43">
      <formula>LEN(TRIM(B60))=0</formula>
    </cfRule>
  </conditionalFormatting>
  <conditionalFormatting sqref="G56">
    <cfRule type="containsBlanks" dxfId="84" priority="37">
      <formula>LEN(TRIM(G56))=0</formula>
    </cfRule>
  </conditionalFormatting>
  <conditionalFormatting sqref="G57">
    <cfRule type="containsBlanks" dxfId="83" priority="36">
      <formula>LEN(TRIM(G57))=0</formula>
    </cfRule>
  </conditionalFormatting>
  <conditionalFormatting sqref="G58">
    <cfRule type="containsBlanks" dxfId="82" priority="35">
      <formula>LEN(TRIM(G58))=0</formula>
    </cfRule>
  </conditionalFormatting>
  <conditionalFormatting sqref="G59">
    <cfRule type="containsBlanks" dxfId="81" priority="34">
      <formula>LEN(TRIM(G59))=0</formula>
    </cfRule>
  </conditionalFormatting>
  <conditionalFormatting sqref="G60">
    <cfRule type="containsBlanks" dxfId="80" priority="33">
      <formula>LEN(TRIM(G60))=0</formula>
    </cfRule>
  </conditionalFormatting>
  <conditionalFormatting sqref="E20">
    <cfRule type="containsBlanks" dxfId="79" priority="25">
      <formula>LEN(TRIM(E20))=0</formula>
    </cfRule>
  </conditionalFormatting>
  <conditionalFormatting sqref="E20">
    <cfRule type="cellIs" dxfId="78" priority="26" operator="equal">
      <formula>"Choose One"</formula>
    </cfRule>
  </conditionalFormatting>
  <conditionalFormatting sqref="E26:K30">
    <cfRule type="containsBlanks" dxfId="77" priority="22">
      <formula>LEN(TRIM(E26))=0</formula>
    </cfRule>
  </conditionalFormatting>
  <conditionalFormatting sqref="E19:K19">
    <cfRule type="containsBlanks" dxfId="76" priority="21">
      <formula>LEN(TRIM(E19))=0</formula>
    </cfRule>
  </conditionalFormatting>
  <conditionalFormatting sqref="E18:K18">
    <cfRule type="containsBlanks" dxfId="75" priority="20">
      <formula>LEN(TRIM(E18))=0</formula>
    </cfRule>
  </conditionalFormatting>
  <conditionalFormatting sqref="E17:K17">
    <cfRule type="containsBlanks" dxfId="74" priority="19">
      <formula>LEN(TRIM(E17))=0</formula>
    </cfRule>
  </conditionalFormatting>
  <conditionalFormatting sqref="E42:K43">
    <cfRule type="containsBlanks" dxfId="73" priority="18">
      <formula>LEN(TRIM(E42))=0</formula>
    </cfRule>
  </conditionalFormatting>
  <conditionalFormatting sqref="E41:K41">
    <cfRule type="cellIs" dxfId="72" priority="17" operator="equal">
      <formula>"Choose One"</formula>
    </cfRule>
  </conditionalFormatting>
  <conditionalFormatting sqref="E41:K41">
    <cfRule type="containsBlanks" dxfId="71" priority="16">
      <formula>LEN(TRIM(E41))=0</formula>
    </cfRule>
  </conditionalFormatting>
  <conditionalFormatting sqref="E40">
    <cfRule type="containsBlanks" dxfId="70" priority="14">
      <formula>LEN(TRIM(E40))=0</formula>
    </cfRule>
  </conditionalFormatting>
  <conditionalFormatting sqref="E40">
    <cfRule type="cellIs" dxfId="69" priority="15" operator="equal">
      <formula>"Choose One"</formula>
    </cfRule>
  </conditionalFormatting>
  <conditionalFormatting sqref="E39:K39">
    <cfRule type="containsBlanks" dxfId="68" priority="12">
      <formula>LEN(TRIM(E39))=0</formula>
    </cfRule>
  </conditionalFormatting>
  <conditionalFormatting sqref="E34:K38">
    <cfRule type="containsBlanks" dxfId="67" priority="11">
      <formula>LEN(TRIM(E34))=0</formula>
    </cfRule>
  </conditionalFormatting>
  <conditionalFormatting sqref="E33:K33">
    <cfRule type="containsBlanks" dxfId="66" priority="10">
      <formula>LEN(TRIM(E33))=0</formula>
    </cfRule>
  </conditionalFormatting>
  <dataValidations count="7">
    <dataValidation type="list" allowBlank="1" showInputMessage="1" showErrorMessage="1" sqref="L10 L50" xr:uid="{00000000-0002-0000-0300-000000000000}">
      <formula1>statelist</formula1>
    </dataValidation>
    <dataValidation type="list" allowBlank="1" showInputMessage="1" showErrorMessage="1" sqref="E15:F15" xr:uid="{00000000-0002-0000-0300-000001000000}">
      <formula1>sitecontrol</formula1>
    </dataValidation>
    <dataValidation type="list" allowBlank="1" showInputMessage="1" showErrorMessage="1" sqref="E21:K21" xr:uid="{00000000-0002-0000-0300-000002000000}">
      <formula1>interconnectstatus</formula1>
    </dataValidation>
    <dataValidation type="list" allowBlank="1" showInputMessage="1" showErrorMessage="1" sqref="E16:K16" xr:uid="{00000000-0002-0000-0300-000003000000}">
      <formula1>errlist</formula1>
    </dataValidation>
    <dataValidation type="list" allowBlank="1" showInputMessage="1" showErrorMessage="1" sqref="E35:K36" xr:uid="{8FA340FE-409B-48F8-8273-5B66E295EB0F}">
      <formula1>YN</formula1>
    </dataValidation>
    <dataValidation type="list" allowBlank="1" showInputMessage="1" showErrorMessage="1" sqref="E38:K38" xr:uid="{D6BD02AE-ABFC-4361-8524-F7DDF0DE1791}">
      <formula1>Reglist</formula1>
    </dataValidation>
    <dataValidation type="list" allowBlank="1" showInputMessage="1" showErrorMessage="1" sqref="E37:K37" xr:uid="{DE7E8304-5482-4343-93D5-1EE3BE98C729}">
      <formula1>Storcouple</formula1>
    </dataValidation>
  </dataValidations>
  <pageMargins left="0.5" right="0.5" top="0.5" bottom="0.5" header="0.5" footer="0.5"/>
  <pageSetup scale="47" orientation="landscape" r:id="rId1"/>
  <headerFooter alignWithMargins="0">
    <oddFooter>&amp;L&amp;A&amp;C&amp;F&amp;R&amp;D</oddFooter>
  </headerFooter>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r:uid="{00000000-0002-0000-0300-000004000000}">
          <x14:formula1>
            <xm:f>index!$D$5:$D$8</xm:f>
          </x14:formula1>
          <xm:sqref>E14:F14</xm:sqref>
        </x14:dataValidation>
        <x14:dataValidation type="list" allowBlank="1" showInputMessage="1" showErrorMessage="1" xr:uid="{00000000-0002-0000-0300-000005000000}">
          <x14:formula1>
            <xm:f>index!$L$5:$L$8</xm:f>
          </x14:formula1>
          <xm:sqref>E23:K23</xm:sqref>
        </x14:dataValidation>
        <x14:dataValidation type="list" allowBlank="1" showInputMessage="1" showErrorMessage="1" xr:uid="{00000000-0002-0000-0300-000006000000}">
          <x14:formula1>
            <xm:f>index!$U$5:$U$7</xm:f>
          </x14:formula1>
          <xm:sqref>E20:K20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2:AG36"/>
  <sheetViews>
    <sheetView showGridLines="0" zoomScale="80" zoomScaleNormal="80" workbookViewId="0"/>
  </sheetViews>
  <sheetFormatPr baseColWidth="10" defaultColWidth="8.6640625" defaultRowHeight="13" x14ac:dyDescent="0.15"/>
  <cols>
    <col min="1" max="1" width="3.33203125" style="192" customWidth="1"/>
    <col min="2" max="2" width="8.6640625" style="192"/>
    <col min="3" max="3" width="13.6640625" style="192" customWidth="1"/>
    <col min="4" max="4" width="10.1640625" style="192" customWidth="1"/>
    <col min="5" max="5" width="5.5" style="192" customWidth="1"/>
    <col min="6" max="6" width="9.5" style="192" customWidth="1"/>
    <col min="7" max="7" width="3.6640625" style="192" customWidth="1"/>
    <col min="8" max="8" width="9.33203125" style="192" customWidth="1"/>
    <col min="9" max="9" width="8.6640625" style="192"/>
    <col min="10" max="10" width="10.5" style="192" bestFit="1" customWidth="1"/>
    <col min="11" max="11" width="2.6640625" style="192" customWidth="1"/>
    <col min="12" max="12" width="18.5" style="192" customWidth="1"/>
    <col min="13" max="13" width="3.5" style="192" bestFit="1" customWidth="1"/>
    <col min="14" max="14" width="17.1640625" style="192" customWidth="1"/>
    <col min="15" max="15" width="3.5" style="192" bestFit="1" customWidth="1"/>
    <col min="16" max="16" width="18.5" style="192" customWidth="1"/>
    <col min="17" max="17" width="1.5" style="192" customWidth="1"/>
    <col min="18" max="18" width="9.5" style="192" customWidth="1"/>
    <col min="19" max="19" width="2.6640625" style="192" customWidth="1"/>
    <col min="20" max="20" width="23.5" style="192" customWidth="1"/>
    <col min="21" max="21" width="20.5" style="192" customWidth="1"/>
    <col min="22" max="22" width="22.5" style="192" customWidth="1"/>
    <col min="23" max="31" width="8.6640625" style="192"/>
    <col min="32" max="32" width="8.6640625" style="192" customWidth="1"/>
    <col min="33" max="16384" width="8.6640625" style="192"/>
  </cols>
  <sheetData>
    <row r="2" spans="1:28" ht="21" thickBot="1" x14ac:dyDescent="0.2">
      <c r="B2" s="173" t="s">
        <v>220</v>
      </c>
    </row>
    <row r="3" spans="1:28" ht="6.5" customHeight="1" x14ac:dyDescent="0.15">
      <c r="A3" s="193"/>
      <c r="B3" s="223"/>
      <c r="C3" s="224"/>
      <c r="D3" s="224"/>
      <c r="E3" s="224"/>
      <c r="F3" s="224"/>
      <c r="G3" s="224"/>
      <c r="H3" s="224"/>
      <c r="I3" s="224"/>
      <c r="J3" s="224"/>
      <c r="K3" s="224"/>
      <c r="L3" s="224"/>
      <c r="M3" s="224"/>
      <c r="N3" s="224"/>
      <c r="O3" s="224"/>
      <c r="P3" s="224"/>
      <c r="Q3" s="224"/>
      <c r="R3" s="224"/>
      <c r="S3" s="224"/>
      <c r="T3" s="224"/>
      <c r="U3" s="224"/>
      <c r="V3" s="225"/>
    </row>
    <row r="4" spans="1:28" ht="20" x14ac:dyDescent="0.15">
      <c r="A4" s="193"/>
      <c r="B4" s="226" t="s">
        <v>108</v>
      </c>
      <c r="C4" s="247"/>
      <c r="D4" s="247"/>
      <c r="E4" s="247"/>
      <c r="F4" s="247"/>
      <c r="G4" s="247"/>
      <c r="H4" s="247"/>
      <c r="I4" s="286" t="s">
        <v>215</v>
      </c>
      <c r="J4" s="247"/>
      <c r="K4" s="247"/>
      <c r="L4" s="247"/>
      <c r="M4" s="247"/>
      <c r="N4" s="247"/>
      <c r="O4" s="247"/>
      <c r="P4" s="247"/>
      <c r="Q4" s="247"/>
      <c r="R4" s="247"/>
      <c r="S4" s="247"/>
      <c r="T4" s="247"/>
      <c r="U4" s="229" t="s">
        <v>219</v>
      </c>
      <c r="V4" s="291">
        <f>'2.Facility Information'!E22</f>
        <v>0</v>
      </c>
    </row>
    <row r="5" spans="1:28" ht="22.5" customHeight="1" x14ac:dyDescent="0.15">
      <c r="A5" s="193"/>
      <c r="B5" s="228" t="s">
        <v>135</v>
      </c>
      <c r="C5" s="229"/>
      <c r="D5" s="229"/>
      <c r="E5" s="414">
        <f>'2.Facility Information'!E8</f>
        <v>0</v>
      </c>
      <c r="F5" s="414"/>
      <c r="G5" s="414"/>
      <c r="H5" s="414"/>
      <c r="I5" s="414"/>
      <c r="J5" s="234"/>
      <c r="K5" s="227"/>
      <c r="L5" s="230" t="s">
        <v>134</v>
      </c>
      <c r="M5" s="414" t="str">
        <f>'2.Facility Information'!E10&amp;", "&amp;'2.Facility Information'!L10</f>
        <v>, Choose</v>
      </c>
      <c r="N5" s="414"/>
      <c r="O5" s="414"/>
      <c r="P5" s="414"/>
      <c r="Q5" s="414"/>
      <c r="R5" s="414"/>
      <c r="S5" s="414"/>
      <c r="T5" s="414"/>
      <c r="U5" s="229" t="s">
        <v>216</v>
      </c>
      <c r="V5" s="235"/>
    </row>
    <row r="6" spans="1:28" ht="5.5" customHeight="1" thickBot="1" x14ac:dyDescent="0.2">
      <c r="A6" s="193"/>
      <c r="B6" s="231"/>
      <c r="C6" s="232"/>
      <c r="D6" s="232"/>
      <c r="E6" s="232"/>
      <c r="F6" s="232"/>
      <c r="G6" s="232"/>
      <c r="H6" s="232"/>
      <c r="I6" s="232"/>
      <c r="J6" s="232"/>
      <c r="K6" s="232"/>
      <c r="L6" s="232"/>
      <c r="M6" s="232"/>
      <c r="N6" s="232"/>
      <c r="O6" s="232"/>
      <c r="P6" s="232"/>
      <c r="Q6" s="232"/>
      <c r="R6" s="232"/>
      <c r="S6" s="232"/>
      <c r="T6" s="232"/>
      <c r="U6" s="232"/>
      <c r="V6" s="233"/>
    </row>
    <row r="7" spans="1:28" ht="14" thickBot="1" x14ac:dyDescent="0.2">
      <c r="A7" s="193"/>
      <c r="B7" s="193"/>
      <c r="C7" s="193"/>
      <c r="D7" s="193"/>
      <c r="E7" s="415" t="s">
        <v>2</v>
      </c>
      <c r="F7" s="416"/>
      <c r="G7" s="416"/>
      <c r="H7" s="417"/>
      <c r="I7" s="418"/>
      <c r="J7" s="418"/>
      <c r="K7" s="418"/>
      <c r="L7" s="418"/>
      <c r="M7" s="418"/>
      <c r="N7" s="418"/>
      <c r="O7" s="257"/>
      <c r="P7" s="257"/>
      <c r="Q7" s="257"/>
      <c r="R7" s="246"/>
      <c r="S7" s="255"/>
      <c r="T7" s="194"/>
      <c r="U7" s="194"/>
      <c r="V7" s="194"/>
    </row>
    <row r="8" spans="1:28" ht="37.5" customHeight="1" thickBot="1" x14ac:dyDescent="0.25">
      <c r="B8" s="412" t="s">
        <v>167</v>
      </c>
      <c r="C8" s="413"/>
      <c r="D8" s="413"/>
      <c r="E8" s="413"/>
      <c r="F8" s="413"/>
      <c r="G8" s="202"/>
      <c r="H8" s="430">
        <v>10</v>
      </c>
      <c r="I8" s="430"/>
      <c r="J8" s="431"/>
      <c r="L8" s="259" t="s">
        <v>123</v>
      </c>
      <c r="M8" s="260"/>
      <c r="N8" s="260"/>
      <c r="O8" s="260"/>
      <c r="P8" s="260"/>
      <c r="Q8" s="260"/>
      <c r="R8" s="260"/>
      <c r="S8" s="260"/>
      <c r="T8" s="428" t="s">
        <v>5</v>
      </c>
      <c r="U8" s="429"/>
    </row>
    <row r="9" spans="1:28" ht="14" thickBot="1" x14ac:dyDescent="0.2">
      <c r="A9" s="193"/>
      <c r="B9" s="193"/>
      <c r="C9" s="193"/>
      <c r="D9" s="193"/>
      <c r="E9" s="193"/>
      <c r="F9" s="193"/>
      <c r="G9" s="193"/>
      <c r="H9" s="193"/>
      <c r="I9" s="193"/>
      <c r="J9" s="193"/>
      <c r="K9" s="193"/>
      <c r="L9" s="193"/>
      <c r="M9" s="193"/>
      <c r="N9" s="193"/>
      <c r="O9" s="193"/>
      <c r="P9" s="193"/>
      <c r="Q9" s="193"/>
      <c r="R9" s="193"/>
      <c r="S9" s="193"/>
      <c r="T9" s="193"/>
      <c r="U9" s="193"/>
      <c r="V9" s="193"/>
      <c r="AB9" s="263"/>
    </row>
    <row r="10" spans="1:28" ht="19" thickBot="1" x14ac:dyDescent="0.25">
      <c r="A10" s="193"/>
      <c r="B10" s="425" t="s">
        <v>165</v>
      </c>
      <c r="C10" s="426"/>
      <c r="D10" s="426"/>
      <c r="E10" s="426"/>
      <c r="F10" s="426"/>
      <c r="G10" s="426"/>
      <c r="H10" s="426"/>
      <c r="I10" s="426"/>
      <c r="J10" s="427"/>
      <c r="K10" s="193"/>
      <c r="L10" s="425" t="s">
        <v>206</v>
      </c>
      <c r="M10" s="426"/>
      <c r="N10" s="426"/>
      <c r="O10" s="426"/>
      <c r="P10" s="426"/>
      <c r="Q10" s="426"/>
      <c r="R10" s="427"/>
      <c r="S10" s="256"/>
      <c r="T10" s="425" t="s">
        <v>106</v>
      </c>
      <c r="U10" s="426"/>
      <c r="V10" s="427"/>
    </row>
    <row r="11" spans="1:28" ht="12.75" customHeight="1" x14ac:dyDescent="0.15">
      <c r="A11" s="193"/>
      <c r="B11" s="406" t="s">
        <v>78</v>
      </c>
      <c r="C11" s="407"/>
      <c r="D11" s="438" t="s">
        <v>94</v>
      </c>
      <c r="E11" s="438"/>
      <c r="F11" s="438"/>
      <c r="G11" s="191"/>
      <c r="H11" s="438" t="s">
        <v>95</v>
      </c>
      <c r="I11" s="441"/>
      <c r="J11" s="442"/>
      <c r="K11" s="193"/>
      <c r="L11" s="447" t="s">
        <v>201</v>
      </c>
      <c r="M11" s="267"/>
      <c r="N11" s="193"/>
      <c r="P11" s="448" t="s">
        <v>205</v>
      </c>
      <c r="Q11" s="449"/>
      <c r="R11" s="450"/>
      <c r="S11" s="256"/>
      <c r="T11" s="419" t="s">
        <v>131</v>
      </c>
      <c r="U11" s="422" t="s">
        <v>107</v>
      </c>
      <c r="V11" s="435" t="s">
        <v>92</v>
      </c>
      <c r="W11" s="195"/>
    </row>
    <row r="12" spans="1:28" ht="12.75" customHeight="1" x14ac:dyDescent="0.15">
      <c r="A12" s="193"/>
      <c r="B12" s="408"/>
      <c r="C12" s="409"/>
      <c r="D12" s="439"/>
      <c r="E12" s="439"/>
      <c r="F12" s="439"/>
      <c r="G12" s="193"/>
      <c r="H12" s="443"/>
      <c r="I12" s="443"/>
      <c r="J12" s="444"/>
      <c r="K12" s="193"/>
      <c r="L12" s="447"/>
      <c r="M12" s="258"/>
      <c r="N12" s="432" t="s">
        <v>222</v>
      </c>
      <c r="P12" s="451"/>
      <c r="Q12" s="452"/>
      <c r="R12" s="453"/>
      <c r="S12" s="256"/>
      <c r="T12" s="420"/>
      <c r="U12" s="423"/>
      <c r="V12" s="436"/>
      <c r="W12" s="195"/>
      <c r="AB12" s="266"/>
    </row>
    <row r="13" spans="1:28" ht="27" customHeight="1" thickBot="1" x14ac:dyDescent="0.2">
      <c r="A13" s="193"/>
      <c r="B13" s="408"/>
      <c r="C13" s="409"/>
      <c r="D13" s="439"/>
      <c r="E13" s="439"/>
      <c r="F13" s="439"/>
      <c r="G13" s="193"/>
      <c r="H13" s="443"/>
      <c r="I13" s="443"/>
      <c r="J13" s="444"/>
      <c r="K13" s="193"/>
      <c r="L13" s="447"/>
      <c r="M13" s="268"/>
      <c r="N13" s="432"/>
      <c r="O13" s="263"/>
      <c r="P13" s="451"/>
      <c r="Q13" s="452"/>
      <c r="R13" s="453"/>
      <c r="S13" s="256"/>
      <c r="T13" s="420"/>
      <c r="U13" s="423"/>
      <c r="V13" s="436"/>
      <c r="W13" s="195"/>
    </row>
    <row r="14" spans="1:28" ht="18.75" customHeight="1" thickBot="1" x14ac:dyDescent="0.2">
      <c r="A14" s="193"/>
      <c r="B14" s="410"/>
      <c r="C14" s="411"/>
      <c r="D14" s="440"/>
      <c r="E14" s="440"/>
      <c r="F14" s="440"/>
      <c r="G14" s="193"/>
      <c r="H14" s="445"/>
      <c r="I14" s="445"/>
      <c r="J14" s="446"/>
      <c r="K14" s="193"/>
      <c r="L14" s="287">
        <f>V4</f>
        <v>0</v>
      </c>
      <c r="M14" s="268" t="s">
        <v>199</v>
      </c>
      <c r="N14" s="432"/>
      <c r="O14" s="263" t="s">
        <v>200</v>
      </c>
      <c r="P14" s="287">
        <f>V4</f>
        <v>0</v>
      </c>
      <c r="Q14" s="269"/>
      <c r="R14" s="272" t="s">
        <v>202</v>
      </c>
      <c r="S14" s="256"/>
      <c r="T14" s="421"/>
      <c r="U14" s="424"/>
      <c r="V14" s="437"/>
      <c r="W14" s="195"/>
    </row>
    <row r="15" spans="1:28" ht="20" customHeight="1" x14ac:dyDescent="0.3">
      <c r="A15" s="193"/>
      <c r="B15" s="398">
        <v>1</v>
      </c>
      <c r="C15" s="399"/>
      <c r="D15" s="400"/>
      <c r="E15" s="401"/>
      <c r="F15" s="402"/>
      <c r="G15" s="196"/>
      <c r="H15" s="403">
        <f t="shared" ref="H15:H34" si="0">DATE(YEAR(D15)+1,MONTH(D15),DAY(D15))-1</f>
        <v>365</v>
      </c>
      <c r="I15" s="404"/>
      <c r="J15" s="405"/>
      <c r="K15" s="248"/>
      <c r="L15" s="283"/>
      <c r="M15" s="433"/>
      <c r="N15" s="193"/>
      <c r="P15" s="283"/>
      <c r="Q15" s="270"/>
      <c r="R15" s="276"/>
      <c r="S15" s="197"/>
      <c r="T15" s="205"/>
      <c r="U15" s="206"/>
      <c r="V15" s="207"/>
      <c r="W15" s="261"/>
    </row>
    <row r="16" spans="1:28" ht="20" customHeight="1" x14ac:dyDescent="0.15">
      <c r="A16" s="193"/>
      <c r="B16" s="386">
        <v>2</v>
      </c>
      <c r="C16" s="387"/>
      <c r="D16" s="388">
        <f>H15+1</f>
        <v>366</v>
      </c>
      <c r="E16" s="389"/>
      <c r="F16" s="390"/>
      <c r="G16" s="199"/>
      <c r="H16" s="388">
        <f t="shared" si="0"/>
        <v>730</v>
      </c>
      <c r="I16" s="389"/>
      <c r="J16" s="391"/>
      <c r="K16" s="193"/>
      <c r="L16" s="264">
        <f>$L$15</f>
        <v>0</v>
      </c>
      <c r="M16" s="434"/>
      <c r="N16" s="193"/>
      <c r="O16" s="193"/>
      <c r="P16" s="264">
        <f>P15*(1+R15)</f>
        <v>0</v>
      </c>
      <c r="Q16" s="271"/>
      <c r="R16" s="275">
        <f>$R$15</f>
        <v>0</v>
      </c>
      <c r="S16" s="197"/>
      <c r="T16" s="159"/>
      <c r="U16" s="161"/>
      <c r="V16" s="163"/>
      <c r="W16" s="262"/>
    </row>
    <row r="17" spans="1:33" ht="20" customHeight="1" x14ac:dyDescent="0.15">
      <c r="A17" s="193"/>
      <c r="B17" s="386">
        <v>3</v>
      </c>
      <c r="C17" s="387"/>
      <c r="D17" s="388">
        <f t="shared" ref="D17:D34" si="1">H16+1</f>
        <v>731</v>
      </c>
      <c r="E17" s="389"/>
      <c r="F17" s="390"/>
      <c r="G17" s="199"/>
      <c r="H17" s="388">
        <f t="shared" si="0"/>
        <v>1095</v>
      </c>
      <c r="I17" s="389"/>
      <c r="J17" s="391"/>
      <c r="K17" s="193"/>
      <c r="L17" s="264">
        <f t="shared" ref="L17:L33" si="2">$L$15</f>
        <v>0</v>
      </c>
      <c r="M17" s="434"/>
      <c r="N17" s="193"/>
      <c r="O17" s="193"/>
      <c r="P17" s="264">
        <f t="shared" ref="P17:P34" si="3">P16*(1+R16)</f>
        <v>0</v>
      </c>
      <c r="Q17" s="271"/>
      <c r="R17" s="275">
        <f t="shared" ref="R17:R33" si="4">$R$15</f>
        <v>0</v>
      </c>
      <c r="S17" s="197"/>
      <c r="T17" s="159"/>
      <c r="U17" s="161"/>
      <c r="V17" s="163"/>
    </row>
    <row r="18" spans="1:33" ht="20" customHeight="1" x14ac:dyDescent="0.15">
      <c r="A18" s="193"/>
      <c r="B18" s="386">
        <v>4</v>
      </c>
      <c r="C18" s="387"/>
      <c r="D18" s="388">
        <f t="shared" si="1"/>
        <v>1096</v>
      </c>
      <c r="E18" s="389"/>
      <c r="F18" s="390"/>
      <c r="G18" s="199"/>
      <c r="H18" s="388">
        <f t="shared" si="0"/>
        <v>1460</v>
      </c>
      <c r="I18" s="389"/>
      <c r="J18" s="391"/>
      <c r="K18" s="193"/>
      <c r="L18" s="264">
        <f t="shared" si="2"/>
        <v>0</v>
      </c>
      <c r="M18" s="434"/>
      <c r="N18" s="193"/>
      <c r="O18" s="193"/>
      <c r="P18" s="264">
        <f t="shared" si="3"/>
        <v>0</v>
      </c>
      <c r="Q18" s="271"/>
      <c r="R18" s="275">
        <f t="shared" si="4"/>
        <v>0</v>
      </c>
      <c r="S18" s="197"/>
      <c r="T18" s="159"/>
      <c r="U18" s="161"/>
      <c r="V18" s="163"/>
    </row>
    <row r="19" spans="1:33" ht="20" customHeight="1" x14ac:dyDescent="0.15">
      <c r="A19" s="193"/>
      <c r="B19" s="386">
        <v>5</v>
      </c>
      <c r="C19" s="387"/>
      <c r="D19" s="388">
        <f t="shared" si="1"/>
        <v>1461</v>
      </c>
      <c r="E19" s="389"/>
      <c r="F19" s="390"/>
      <c r="G19" s="199"/>
      <c r="H19" s="388">
        <f t="shared" si="0"/>
        <v>1826</v>
      </c>
      <c r="I19" s="389"/>
      <c r="J19" s="391"/>
      <c r="K19" s="193"/>
      <c r="L19" s="264">
        <f t="shared" si="2"/>
        <v>0</v>
      </c>
      <c r="M19" s="433"/>
      <c r="N19" s="193"/>
      <c r="O19" s="193"/>
      <c r="P19" s="264">
        <f t="shared" si="3"/>
        <v>0</v>
      </c>
      <c r="Q19" s="271"/>
      <c r="R19" s="275">
        <f t="shared" si="4"/>
        <v>0</v>
      </c>
      <c r="S19" s="197"/>
      <c r="T19" s="159"/>
      <c r="U19" s="161"/>
      <c r="V19" s="163"/>
    </row>
    <row r="20" spans="1:33" ht="20" customHeight="1" x14ac:dyDescent="0.15">
      <c r="A20" s="193"/>
      <c r="B20" s="386">
        <v>6</v>
      </c>
      <c r="C20" s="387"/>
      <c r="D20" s="388">
        <f t="shared" si="1"/>
        <v>1827</v>
      </c>
      <c r="E20" s="389"/>
      <c r="F20" s="390"/>
      <c r="G20" s="199"/>
      <c r="H20" s="388">
        <f t="shared" si="0"/>
        <v>2191</v>
      </c>
      <c r="I20" s="389"/>
      <c r="J20" s="391"/>
      <c r="K20" s="193"/>
      <c r="L20" s="264">
        <f t="shared" si="2"/>
        <v>0</v>
      </c>
      <c r="M20" s="434"/>
      <c r="N20" s="193"/>
      <c r="O20" s="193"/>
      <c r="P20" s="264">
        <f t="shared" si="3"/>
        <v>0</v>
      </c>
      <c r="Q20" s="271"/>
      <c r="R20" s="275">
        <f t="shared" si="4"/>
        <v>0</v>
      </c>
      <c r="S20" s="197"/>
      <c r="T20" s="159"/>
      <c r="U20" s="161"/>
      <c r="V20" s="163"/>
      <c r="AG20" s="198" t="s">
        <v>2</v>
      </c>
    </row>
    <row r="21" spans="1:33" ht="20" customHeight="1" x14ac:dyDescent="0.15">
      <c r="A21" s="193"/>
      <c r="B21" s="386">
        <v>7</v>
      </c>
      <c r="C21" s="387"/>
      <c r="D21" s="388">
        <f t="shared" si="1"/>
        <v>2192</v>
      </c>
      <c r="E21" s="389"/>
      <c r="F21" s="390"/>
      <c r="G21" s="199"/>
      <c r="H21" s="388">
        <f t="shared" si="0"/>
        <v>2556</v>
      </c>
      <c r="I21" s="389"/>
      <c r="J21" s="391"/>
      <c r="K21" s="193"/>
      <c r="L21" s="264">
        <f t="shared" si="2"/>
        <v>0</v>
      </c>
      <c r="M21" s="434"/>
      <c r="N21" s="193"/>
      <c r="O21" s="193"/>
      <c r="P21" s="264">
        <f t="shared" si="3"/>
        <v>0</v>
      </c>
      <c r="Q21" s="271"/>
      <c r="R21" s="275">
        <f t="shared" si="4"/>
        <v>0</v>
      </c>
      <c r="S21" s="197"/>
      <c r="T21" s="159"/>
      <c r="U21" s="161"/>
      <c r="V21" s="163"/>
    </row>
    <row r="22" spans="1:33" ht="20" customHeight="1" x14ac:dyDescent="0.15">
      <c r="A22" s="193"/>
      <c r="B22" s="386">
        <v>8</v>
      </c>
      <c r="C22" s="387"/>
      <c r="D22" s="388">
        <f t="shared" si="1"/>
        <v>2557</v>
      </c>
      <c r="E22" s="389"/>
      <c r="F22" s="390"/>
      <c r="G22" s="199"/>
      <c r="H22" s="388">
        <f t="shared" si="0"/>
        <v>2921</v>
      </c>
      <c r="I22" s="389"/>
      <c r="J22" s="391"/>
      <c r="K22" s="193"/>
      <c r="L22" s="264">
        <f t="shared" si="2"/>
        <v>0</v>
      </c>
      <c r="M22" s="434"/>
      <c r="N22" s="193"/>
      <c r="O22" s="193"/>
      <c r="P22" s="264">
        <f t="shared" si="3"/>
        <v>0</v>
      </c>
      <c r="Q22" s="271"/>
      <c r="R22" s="275">
        <f t="shared" si="4"/>
        <v>0</v>
      </c>
      <c r="S22" s="197"/>
      <c r="T22" s="159"/>
      <c r="U22" s="161"/>
      <c r="V22" s="163"/>
    </row>
    <row r="23" spans="1:33" ht="20" customHeight="1" x14ac:dyDescent="0.15">
      <c r="A23" s="193"/>
      <c r="B23" s="386">
        <v>9</v>
      </c>
      <c r="C23" s="387"/>
      <c r="D23" s="388">
        <f t="shared" si="1"/>
        <v>2922</v>
      </c>
      <c r="E23" s="389"/>
      <c r="F23" s="390"/>
      <c r="G23" s="199"/>
      <c r="H23" s="388">
        <f t="shared" si="0"/>
        <v>3287</v>
      </c>
      <c r="I23" s="389"/>
      <c r="J23" s="391"/>
      <c r="K23" s="193"/>
      <c r="L23" s="264">
        <f t="shared" si="2"/>
        <v>0</v>
      </c>
      <c r="M23" s="433"/>
      <c r="N23" s="193"/>
      <c r="O23" s="193"/>
      <c r="P23" s="264">
        <f t="shared" si="3"/>
        <v>0</v>
      </c>
      <c r="Q23" s="271"/>
      <c r="R23" s="275">
        <f t="shared" si="4"/>
        <v>0</v>
      </c>
      <c r="S23" s="197"/>
      <c r="T23" s="159"/>
      <c r="U23" s="161"/>
      <c r="V23" s="163"/>
    </row>
    <row r="24" spans="1:33" ht="20" customHeight="1" x14ac:dyDescent="0.15">
      <c r="A24" s="193"/>
      <c r="B24" s="386">
        <v>10</v>
      </c>
      <c r="C24" s="387"/>
      <c r="D24" s="388">
        <f t="shared" si="1"/>
        <v>3288</v>
      </c>
      <c r="E24" s="389"/>
      <c r="F24" s="390"/>
      <c r="G24" s="199"/>
      <c r="H24" s="388">
        <f t="shared" si="0"/>
        <v>3652</v>
      </c>
      <c r="I24" s="389"/>
      <c r="J24" s="391"/>
      <c r="K24" s="193"/>
      <c r="L24" s="264">
        <f t="shared" si="2"/>
        <v>0</v>
      </c>
      <c r="M24" s="434"/>
      <c r="N24" s="193"/>
      <c r="O24" s="193"/>
      <c r="P24" s="264">
        <f t="shared" si="3"/>
        <v>0</v>
      </c>
      <c r="Q24" s="271"/>
      <c r="R24" s="275">
        <f t="shared" si="4"/>
        <v>0</v>
      </c>
      <c r="S24" s="197"/>
      <c r="T24" s="159"/>
      <c r="U24" s="161"/>
      <c r="V24" s="163"/>
    </row>
    <row r="25" spans="1:33" ht="20" customHeight="1" x14ac:dyDescent="0.15">
      <c r="A25" s="193"/>
      <c r="B25" s="386">
        <v>11</v>
      </c>
      <c r="C25" s="387"/>
      <c r="D25" s="388">
        <f t="shared" si="1"/>
        <v>3653</v>
      </c>
      <c r="E25" s="389"/>
      <c r="F25" s="390"/>
      <c r="G25" s="199"/>
      <c r="H25" s="388">
        <f t="shared" si="0"/>
        <v>4017</v>
      </c>
      <c r="I25" s="389"/>
      <c r="J25" s="391"/>
      <c r="K25" s="193"/>
      <c r="L25" s="264">
        <f t="shared" si="2"/>
        <v>0</v>
      </c>
      <c r="M25" s="434"/>
      <c r="N25" s="193"/>
      <c r="O25" s="193"/>
      <c r="P25" s="264">
        <f t="shared" si="3"/>
        <v>0</v>
      </c>
      <c r="Q25" s="271"/>
      <c r="R25" s="275">
        <f t="shared" si="4"/>
        <v>0</v>
      </c>
      <c r="S25" s="197"/>
      <c r="T25" s="159"/>
      <c r="U25" s="161"/>
      <c r="V25" s="163"/>
    </row>
    <row r="26" spans="1:33" ht="20" customHeight="1" x14ac:dyDescent="0.15">
      <c r="A26" s="193"/>
      <c r="B26" s="386">
        <v>12</v>
      </c>
      <c r="C26" s="387"/>
      <c r="D26" s="388">
        <f t="shared" si="1"/>
        <v>4018</v>
      </c>
      <c r="E26" s="389"/>
      <c r="F26" s="390"/>
      <c r="G26" s="199"/>
      <c r="H26" s="388">
        <f t="shared" si="0"/>
        <v>4382</v>
      </c>
      <c r="I26" s="389"/>
      <c r="J26" s="391"/>
      <c r="K26" s="193"/>
      <c r="L26" s="264">
        <f t="shared" si="2"/>
        <v>0</v>
      </c>
      <c r="M26" s="434"/>
      <c r="N26" s="193"/>
      <c r="O26" s="193"/>
      <c r="P26" s="264">
        <f t="shared" si="3"/>
        <v>0</v>
      </c>
      <c r="Q26" s="271"/>
      <c r="R26" s="275">
        <f t="shared" si="4"/>
        <v>0</v>
      </c>
      <c r="S26" s="197"/>
      <c r="T26" s="159"/>
      <c r="U26" s="161"/>
      <c r="V26" s="163"/>
    </row>
    <row r="27" spans="1:33" ht="20" customHeight="1" x14ac:dyDescent="0.15">
      <c r="A27" s="193"/>
      <c r="B27" s="386">
        <v>13</v>
      </c>
      <c r="C27" s="387"/>
      <c r="D27" s="388">
        <f t="shared" si="1"/>
        <v>4383</v>
      </c>
      <c r="E27" s="389"/>
      <c r="F27" s="390"/>
      <c r="G27" s="199"/>
      <c r="H27" s="388">
        <f t="shared" si="0"/>
        <v>4748</v>
      </c>
      <c r="I27" s="389"/>
      <c r="J27" s="391"/>
      <c r="K27" s="193"/>
      <c r="L27" s="264">
        <f t="shared" si="2"/>
        <v>0</v>
      </c>
      <c r="M27" s="433"/>
      <c r="N27" s="193"/>
      <c r="O27" s="193"/>
      <c r="P27" s="264">
        <f t="shared" si="3"/>
        <v>0</v>
      </c>
      <c r="Q27" s="271"/>
      <c r="R27" s="275">
        <f t="shared" si="4"/>
        <v>0</v>
      </c>
      <c r="S27" s="197"/>
      <c r="T27" s="159"/>
      <c r="U27" s="161"/>
      <c r="V27" s="163"/>
    </row>
    <row r="28" spans="1:33" ht="20" customHeight="1" x14ac:dyDescent="0.15">
      <c r="A28" s="193"/>
      <c r="B28" s="386">
        <v>14</v>
      </c>
      <c r="C28" s="387"/>
      <c r="D28" s="388">
        <f t="shared" si="1"/>
        <v>4749</v>
      </c>
      <c r="E28" s="389"/>
      <c r="F28" s="390"/>
      <c r="G28" s="199"/>
      <c r="H28" s="388">
        <f t="shared" si="0"/>
        <v>5113</v>
      </c>
      <c r="I28" s="389"/>
      <c r="J28" s="391"/>
      <c r="K28" s="193"/>
      <c r="L28" s="264">
        <f t="shared" si="2"/>
        <v>0</v>
      </c>
      <c r="M28" s="434"/>
      <c r="N28" s="193"/>
      <c r="O28" s="193"/>
      <c r="P28" s="264">
        <f t="shared" si="3"/>
        <v>0</v>
      </c>
      <c r="Q28" s="271"/>
      <c r="R28" s="275">
        <f t="shared" si="4"/>
        <v>0</v>
      </c>
      <c r="S28" s="197"/>
      <c r="T28" s="159"/>
      <c r="U28" s="161"/>
      <c r="V28" s="163"/>
    </row>
    <row r="29" spans="1:33" ht="20" customHeight="1" x14ac:dyDescent="0.15">
      <c r="A29" s="193"/>
      <c r="B29" s="386">
        <v>15</v>
      </c>
      <c r="C29" s="387"/>
      <c r="D29" s="388">
        <f t="shared" si="1"/>
        <v>5114</v>
      </c>
      <c r="E29" s="389"/>
      <c r="F29" s="390"/>
      <c r="G29" s="199"/>
      <c r="H29" s="388">
        <f t="shared" si="0"/>
        <v>5478</v>
      </c>
      <c r="I29" s="389"/>
      <c r="J29" s="391"/>
      <c r="K29" s="193"/>
      <c r="L29" s="264">
        <f t="shared" si="2"/>
        <v>0</v>
      </c>
      <c r="M29" s="434"/>
      <c r="N29" s="193"/>
      <c r="O29" s="193"/>
      <c r="P29" s="264">
        <f t="shared" si="3"/>
        <v>0</v>
      </c>
      <c r="Q29" s="271"/>
      <c r="R29" s="275">
        <f t="shared" si="4"/>
        <v>0</v>
      </c>
      <c r="S29" s="197"/>
      <c r="T29" s="159"/>
      <c r="U29" s="161"/>
      <c r="V29" s="163"/>
    </row>
    <row r="30" spans="1:33" ht="20" customHeight="1" x14ac:dyDescent="0.15">
      <c r="A30" s="193"/>
      <c r="B30" s="386">
        <v>16</v>
      </c>
      <c r="C30" s="387"/>
      <c r="D30" s="388">
        <f t="shared" si="1"/>
        <v>5479</v>
      </c>
      <c r="E30" s="389"/>
      <c r="F30" s="390"/>
      <c r="G30" s="199"/>
      <c r="H30" s="388">
        <f t="shared" si="0"/>
        <v>5843</v>
      </c>
      <c r="I30" s="389"/>
      <c r="J30" s="391"/>
      <c r="K30" s="193"/>
      <c r="L30" s="264">
        <f t="shared" si="2"/>
        <v>0</v>
      </c>
      <c r="M30" s="434"/>
      <c r="N30" s="193"/>
      <c r="O30" s="193"/>
      <c r="P30" s="264">
        <f t="shared" si="3"/>
        <v>0</v>
      </c>
      <c r="Q30" s="271"/>
      <c r="R30" s="275">
        <f t="shared" si="4"/>
        <v>0</v>
      </c>
      <c r="S30" s="197"/>
      <c r="T30" s="159"/>
      <c r="U30" s="161"/>
      <c r="V30" s="163"/>
    </row>
    <row r="31" spans="1:33" ht="20" customHeight="1" x14ac:dyDescent="0.15">
      <c r="A31" s="193"/>
      <c r="B31" s="386">
        <v>17</v>
      </c>
      <c r="C31" s="387"/>
      <c r="D31" s="388">
        <f t="shared" si="1"/>
        <v>5844</v>
      </c>
      <c r="E31" s="389"/>
      <c r="F31" s="390"/>
      <c r="G31" s="199"/>
      <c r="H31" s="388">
        <f t="shared" si="0"/>
        <v>6209</v>
      </c>
      <c r="I31" s="389"/>
      <c r="J31" s="391"/>
      <c r="K31" s="193"/>
      <c r="L31" s="264">
        <f t="shared" si="2"/>
        <v>0</v>
      </c>
      <c r="M31" s="455"/>
      <c r="N31" s="197"/>
      <c r="O31" s="197"/>
      <c r="P31" s="264">
        <f t="shared" si="3"/>
        <v>0</v>
      </c>
      <c r="Q31" s="271"/>
      <c r="R31" s="275">
        <f t="shared" si="4"/>
        <v>0</v>
      </c>
      <c r="S31" s="197"/>
      <c r="T31" s="159"/>
      <c r="U31" s="161"/>
      <c r="V31" s="163"/>
    </row>
    <row r="32" spans="1:33" ht="20" customHeight="1" x14ac:dyDescent="0.15">
      <c r="A32" s="193"/>
      <c r="B32" s="386">
        <v>18</v>
      </c>
      <c r="C32" s="387"/>
      <c r="D32" s="388">
        <f t="shared" si="1"/>
        <v>6210</v>
      </c>
      <c r="E32" s="389"/>
      <c r="F32" s="390"/>
      <c r="G32" s="199"/>
      <c r="H32" s="388">
        <f t="shared" si="0"/>
        <v>6574</v>
      </c>
      <c r="I32" s="389"/>
      <c r="J32" s="391"/>
      <c r="K32" s="193"/>
      <c r="L32" s="264">
        <f t="shared" si="2"/>
        <v>0</v>
      </c>
      <c r="M32" s="456"/>
      <c r="N32" s="197"/>
      <c r="O32" s="197"/>
      <c r="P32" s="264">
        <f t="shared" si="3"/>
        <v>0</v>
      </c>
      <c r="Q32" s="271"/>
      <c r="R32" s="275">
        <f t="shared" si="4"/>
        <v>0</v>
      </c>
      <c r="S32" s="197"/>
      <c r="T32" s="159"/>
      <c r="U32" s="161"/>
      <c r="V32" s="163"/>
    </row>
    <row r="33" spans="1:22" ht="20" customHeight="1" x14ac:dyDescent="0.15">
      <c r="A33" s="193"/>
      <c r="B33" s="386">
        <v>19</v>
      </c>
      <c r="C33" s="387"/>
      <c r="D33" s="388">
        <f t="shared" si="1"/>
        <v>6575</v>
      </c>
      <c r="E33" s="389"/>
      <c r="F33" s="390"/>
      <c r="G33" s="199"/>
      <c r="H33" s="388">
        <f t="shared" si="0"/>
        <v>6939</v>
      </c>
      <c r="I33" s="389"/>
      <c r="J33" s="391"/>
      <c r="K33" s="193"/>
      <c r="L33" s="264">
        <f t="shared" si="2"/>
        <v>0</v>
      </c>
      <c r="M33" s="456"/>
      <c r="N33" s="197"/>
      <c r="O33" s="197"/>
      <c r="P33" s="264">
        <f t="shared" si="3"/>
        <v>0</v>
      </c>
      <c r="Q33" s="271"/>
      <c r="R33" s="275">
        <f t="shared" si="4"/>
        <v>0</v>
      </c>
      <c r="S33" s="197"/>
      <c r="T33" s="159"/>
      <c r="U33" s="161"/>
      <c r="V33" s="163"/>
    </row>
    <row r="34" spans="1:22" ht="20" customHeight="1" thickBot="1" x14ac:dyDescent="0.2">
      <c r="A34" s="193"/>
      <c r="B34" s="392">
        <v>20</v>
      </c>
      <c r="C34" s="393"/>
      <c r="D34" s="394">
        <f t="shared" si="1"/>
        <v>6940</v>
      </c>
      <c r="E34" s="395"/>
      <c r="F34" s="396"/>
      <c r="G34" s="200"/>
      <c r="H34" s="394">
        <f t="shared" si="0"/>
        <v>7304</v>
      </c>
      <c r="I34" s="395"/>
      <c r="J34" s="397"/>
      <c r="K34" s="193"/>
      <c r="L34" s="265">
        <f>$L$15</f>
        <v>0</v>
      </c>
      <c r="M34" s="456"/>
      <c r="N34" s="454" t="s">
        <v>204</v>
      </c>
      <c r="O34" s="197"/>
      <c r="P34" s="274">
        <f t="shared" si="3"/>
        <v>0</v>
      </c>
      <c r="Q34" s="271"/>
      <c r="R34" s="273"/>
      <c r="S34" s="193"/>
      <c r="T34" s="160"/>
      <c r="U34" s="162"/>
      <c r="V34" s="164"/>
    </row>
    <row r="35" spans="1:22" ht="13.5" customHeight="1" thickBot="1" x14ac:dyDescent="0.2">
      <c r="A35" s="193"/>
      <c r="B35" s="193"/>
      <c r="C35" s="193"/>
      <c r="D35" s="193"/>
      <c r="E35" s="193"/>
      <c r="F35" s="193"/>
      <c r="G35" s="193"/>
      <c r="H35" s="193"/>
      <c r="I35" s="193"/>
      <c r="J35" s="193"/>
      <c r="K35" s="193"/>
      <c r="M35" s="198"/>
      <c r="N35" s="454"/>
      <c r="O35" s="197"/>
      <c r="P35" s="193"/>
      <c r="Q35" s="193"/>
      <c r="R35" s="193"/>
      <c r="T35" s="193"/>
      <c r="U35" s="193"/>
      <c r="V35" s="193"/>
    </row>
    <row r="36" spans="1:22" ht="22.5" customHeight="1" thickBot="1" x14ac:dyDescent="0.25">
      <c r="L36" s="277">
        <f>AVERAGE($L$15:$L$34)</f>
        <v>0</v>
      </c>
      <c r="M36" s="263" t="s">
        <v>199</v>
      </c>
      <c r="N36" s="454"/>
      <c r="O36" s="263" t="s">
        <v>200</v>
      </c>
      <c r="P36" s="277">
        <f>AVERAGE($P$15:$P$34)</f>
        <v>0</v>
      </c>
    </row>
  </sheetData>
  <mergeCells count="84">
    <mergeCell ref="N34:N36"/>
    <mergeCell ref="M27:M30"/>
    <mergeCell ref="M31:M34"/>
    <mergeCell ref="M23:M26"/>
    <mergeCell ref="M19:M22"/>
    <mergeCell ref="M15:M18"/>
    <mergeCell ref="V11:V14"/>
    <mergeCell ref="D11:F14"/>
    <mergeCell ref="H11:J14"/>
    <mergeCell ref="L11:L13"/>
    <mergeCell ref="P11:R13"/>
    <mergeCell ref="D16:F16"/>
    <mergeCell ref="H16:J16"/>
    <mergeCell ref="E5:I5"/>
    <mergeCell ref="E7:N7"/>
    <mergeCell ref="T11:T14"/>
    <mergeCell ref="U11:U14"/>
    <mergeCell ref="T10:V10"/>
    <mergeCell ref="T8:U8"/>
    <mergeCell ref="L10:R10"/>
    <mergeCell ref="B10:J10"/>
    <mergeCell ref="H8:J8"/>
    <mergeCell ref="N12:N14"/>
    <mergeCell ref="M5:T5"/>
    <mergeCell ref="B17:C17"/>
    <mergeCell ref="D17:F17"/>
    <mergeCell ref="H17:J17"/>
    <mergeCell ref="B26:C26"/>
    <mergeCell ref="B8:F8"/>
    <mergeCell ref="B24:C24"/>
    <mergeCell ref="D24:F24"/>
    <mergeCell ref="H24:J24"/>
    <mergeCell ref="B25:C25"/>
    <mergeCell ref="D25:F25"/>
    <mergeCell ref="H25:J25"/>
    <mergeCell ref="B21:C21"/>
    <mergeCell ref="D21:F21"/>
    <mergeCell ref="H21:J21"/>
    <mergeCell ref="B22:C22"/>
    <mergeCell ref="D22:F22"/>
    <mergeCell ref="B18:C18"/>
    <mergeCell ref="D18:F18"/>
    <mergeCell ref="H18:J18"/>
    <mergeCell ref="B23:C23"/>
    <mergeCell ref="D23:F23"/>
    <mergeCell ref="H23:J23"/>
    <mergeCell ref="H22:J22"/>
    <mergeCell ref="B19:C19"/>
    <mergeCell ref="D19:F19"/>
    <mergeCell ref="H19:J19"/>
    <mergeCell ref="B20:C20"/>
    <mergeCell ref="D20:F20"/>
    <mergeCell ref="H20:J20"/>
    <mergeCell ref="B15:C15"/>
    <mergeCell ref="D15:F15"/>
    <mergeCell ref="H15:J15"/>
    <mergeCell ref="B11:C14"/>
    <mergeCell ref="B16:C16"/>
    <mergeCell ref="B32:C32"/>
    <mergeCell ref="D32:F32"/>
    <mergeCell ref="H32:J32"/>
    <mergeCell ref="B31:C31"/>
    <mergeCell ref="D31:F31"/>
    <mergeCell ref="H31:J31"/>
    <mergeCell ref="B33:C33"/>
    <mergeCell ref="D33:F33"/>
    <mergeCell ref="H33:J33"/>
    <mergeCell ref="B34:C34"/>
    <mergeCell ref="D34:F34"/>
    <mergeCell ref="H34:J34"/>
    <mergeCell ref="D26:F26"/>
    <mergeCell ref="H26:J26"/>
    <mergeCell ref="B27:C27"/>
    <mergeCell ref="D27:F27"/>
    <mergeCell ref="H27:J27"/>
    <mergeCell ref="B30:C30"/>
    <mergeCell ref="D30:F30"/>
    <mergeCell ref="H30:J30"/>
    <mergeCell ref="B28:C28"/>
    <mergeCell ref="D28:F28"/>
    <mergeCell ref="H28:J28"/>
    <mergeCell ref="B29:C29"/>
    <mergeCell ref="D29:F29"/>
    <mergeCell ref="H29:J29"/>
  </mergeCells>
  <conditionalFormatting sqref="D16:F34 H15:J34">
    <cfRule type="cellIs" dxfId="65" priority="206" stopIfTrue="1" operator="notBetween">
      <formula>39083</formula>
      <formula>55153</formula>
    </cfRule>
  </conditionalFormatting>
  <conditionalFormatting sqref="H8:J8">
    <cfRule type="cellIs" dxfId="64" priority="204" operator="equal">
      <formula>"Choose One"</formula>
    </cfRule>
  </conditionalFormatting>
  <conditionalFormatting sqref="T8">
    <cfRule type="cellIs" dxfId="63" priority="203" operator="equal">
      <formula>"Choose One"</formula>
    </cfRule>
  </conditionalFormatting>
  <conditionalFormatting sqref="D15:F15">
    <cfRule type="containsBlanks" dxfId="62" priority="198">
      <formula>LEN(TRIM(D15))=0</formula>
    </cfRule>
  </conditionalFormatting>
  <conditionalFormatting sqref="J5 V5">
    <cfRule type="cellIs" dxfId="61" priority="193" stopIfTrue="1" operator="equal">
      <formula>0</formula>
    </cfRule>
  </conditionalFormatting>
  <conditionalFormatting sqref="T15:V15">
    <cfRule type="containsBlanks" dxfId="60" priority="186">
      <formula>LEN(TRIM(T15))=0</formula>
    </cfRule>
  </conditionalFormatting>
  <conditionalFormatting sqref="H8:J8 T8">
    <cfRule type="containsBlanks" dxfId="59" priority="181">
      <formula>LEN(TRIM(H8))=0</formula>
    </cfRule>
  </conditionalFormatting>
  <conditionalFormatting sqref="T16:V16">
    <cfRule type="containsBlanks" dxfId="58" priority="171">
      <formula>LEN(TRIM(T16))=0</formula>
    </cfRule>
  </conditionalFormatting>
  <conditionalFormatting sqref="T17:V17">
    <cfRule type="containsBlanks" dxfId="57" priority="164">
      <formula>LEN(TRIM(T17))=0</formula>
    </cfRule>
  </conditionalFormatting>
  <conditionalFormatting sqref="T18:V18">
    <cfRule type="containsBlanks" dxfId="56" priority="157">
      <formula>LEN(TRIM(T18))=0</formula>
    </cfRule>
  </conditionalFormatting>
  <conditionalFormatting sqref="T19:V19">
    <cfRule type="containsBlanks" dxfId="55" priority="150">
      <formula>LEN(TRIM(T19))=0</formula>
    </cfRule>
  </conditionalFormatting>
  <conditionalFormatting sqref="T20:V20">
    <cfRule type="containsBlanks" dxfId="54" priority="143">
      <formula>LEN(TRIM(T20))=0</formula>
    </cfRule>
  </conditionalFormatting>
  <conditionalFormatting sqref="T21:V21">
    <cfRule type="containsBlanks" dxfId="53" priority="136">
      <formula>LEN(TRIM(T21))=0</formula>
    </cfRule>
  </conditionalFormatting>
  <conditionalFormatting sqref="T22:V22">
    <cfRule type="containsBlanks" dxfId="52" priority="129">
      <formula>LEN(TRIM(T22))=0</formula>
    </cfRule>
  </conditionalFormatting>
  <conditionalFormatting sqref="T23:V23">
    <cfRule type="containsBlanks" dxfId="51" priority="122">
      <formula>LEN(TRIM(T23))=0</formula>
    </cfRule>
  </conditionalFormatting>
  <conditionalFormatting sqref="T24:V24">
    <cfRule type="containsBlanks" dxfId="50" priority="115">
      <formula>LEN(TRIM(T24))=0</formula>
    </cfRule>
  </conditionalFormatting>
  <conditionalFormatting sqref="T25:V25">
    <cfRule type="containsBlanks" dxfId="49" priority="108">
      <formula>LEN(TRIM(T25))=0</formula>
    </cfRule>
  </conditionalFormatting>
  <conditionalFormatting sqref="T26:V26">
    <cfRule type="containsBlanks" dxfId="48" priority="101">
      <formula>LEN(TRIM(T26))=0</formula>
    </cfRule>
  </conditionalFormatting>
  <conditionalFormatting sqref="T27:V27">
    <cfRule type="containsBlanks" dxfId="47" priority="94">
      <formula>LEN(TRIM(T27))=0</formula>
    </cfRule>
  </conditionalFormatting>
  <conditionalFormatting sqref="T28:V28">
    <cfRule type="containsBlanks" dxfId="46" priority="87">
      <formula>LEN(TRIM(T28))=0</formula>
    </cfRule>
  </conditionalFormatting>
  <conditionalFormatting sqref="T29:V29">
    <cfRule type="containsBlanks" dxfId="45" priority="80">
      <formula>LEN(TRIM(T29))=0</formula>
    </cfRule>
  </conditionalFormatting>
  <conditionalFormatting sqref="T30:V30">
    <cfRule type="containsBlanks" dxfId="44" priority="73">
      <formula>LEN(TRIM(T30))=0</formula>
    </cfRule>
  </conditionalFormatting>
  <conditionalFormatting sqref="T31:V31">
    <cfRule type="containsBlanks" dxfId="43" priority="66">
      <formula>LEN(TRIM(T31))=0</formula>
    </cfRule>
  </conditionalFormatting>
  <conditionalFormatting sqref="T32:V32">
    <cfRule type="containsBlanks" dxfId="42" priority="59">
      <formula>LEN(TRIM(T32))=0</formula>
    </cfRule>
  </conditionalFormatting>
  <conditionalFormatting sqref="T33:V33">
    <cfRule type="containsBlanks" dxfId="41" priority="52">
      <formula>LEN(TRIM(T33))=0</formula>
    </cfRule>
  </conditionalFormatting>
  <conditionalFormatting sqref="T34:V34">
    <cfRule type="containsBlanks" dxfId="40" priority="45">
      <formula>LEN(TRIM(T34))=0</formula>
    </cfRule>
  </conditionalFormatting>
  <conditionalFormatting sqref="T15:V34 D24:F34 H25:J34">
    <cfRule type="expression" dxfId="39" priority="207">
      <formula>$B15&gt;$H$8</formula>
    </cfRule>
  </conditionalFormatting>
  <conditionalFormatting sqref="L14">
    <cfRule type="cellIs" dxfId="38" priority="6" operator="equal">
      <formula>"Choose One"</formula>
    </cfRule>
  </conditionalFormatting>
  <conditionalFormatting sqref="P14">
    <cfRule type="cellIs" dxfId="37" priority="5" operator="equal">
      <formula>"Choose One"</formula>
    </cfRule>
  </conditionalFormatting>
  <conditionalFormatting sqref="L15">
    <cfRule type="cellIs" dxfId="36" priority="4" operator="equal">
      <formula>""</formula>
    </cfRule>
  </conditionalFormatting>
  <conditionalFormatting sqref="P15">
    <cfRule type="cellIs" dxfId="35" priority="2" operator="equal">
      <formula>""</formula>
    </cfRule>
  </conditionalFormatting>
  <conditionalFormatting sqref="V4">
    <cfRule type="cellIs" dxfId="34" priority="1" stopIfTrue="1" operator="equal">
      <formula>0</formula>
    </cfRule>
  </conditionalFormatting>
  <dataValidations count="2">
    <dataValidation type="list" allowBlank="1" showInputMessage="1" showErrorMessage="1" sqref="T8" xr:uid="{00000000-0002-0000-0400-000000000000}">
      <formula1>genfacilitydeliverability</formula1>
    </dataValidation>
    <dataValidation type="list" allowBlank="1" showInputMessage="1" showErrorMessage="1" sqref="Q14" xr:uid="{00000000-0002-0000-0400-000001000000}">
      <formula1>$AB$13:$AB$15</formula1>
    </dataValidation>
  </dataValidations>
  <pageMargins left="0.5" right="0.5" top="0.5" bottom="0.5" header="0.5" footer="0.5"/>
  <pageSetup scale="56" orientation="landscape" r:id="rId1"/>
  <headerFooter alignWithMargins="0">
    <oddFooter>&amp;L&amp;A&amp;C&amp;F&amp;R&amp;D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index!$N$5:$N$16</xm:f>
          </x14:formula1>
          <xm:sqref>H8:J8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1AF89-7962-4052-AB80-4062131A4A7C}">
  <sheetPr>
    <tabColor rgb="FF002060"/>
    <pageSetUpPr fitToPage="1"/>
  </sheetPr>
  <dimension ref="A2:AG36"/>
  <sheetViews>
    <sheetView showGridLines="0" zoomScale="80" zoomScaleNormal="80" workbookViewId="0"/>
  </sheetViews>
  <sheetFormatPr baseColWidth="10" defaultColWidth="8.6640625" defaultRowHeight="13" x14ac:dyDescent="0.15"/>
  <cols>
    <col min="1" max="1" width="3.33203125" style="192" customWidth="1"/>
    <col min="2" max="2" width="8.6640625" style="192"/>
    <col min="3" max="3" width="13.6640625" style="192" customWidth="1"/>
    <col min="4" max="4" width="10.1640625" style="192" customWidth="1"/>
    <col min="5" max="5" width="5.5" style="192" customWidth="1"/>
    <col min="6" max="6" width="9.5" style="192" customWidth="1"/>
    <col min="7" max="7" width="3.6640625" style="192" customWidth="1"/>
    <col min="8" max="8" width="9.33203125" style="192" customWidth="1"/>
    <col min="9" max="9" width="8.6640625" style="192"/>
    <col min="10" max="10" width="10.5" style="192" bestFit="1" customWidth="1"/>
    <col min="11" max="11" width="2.6640625" style="192" customWidth="1"/>
    <col min="12" max="12" width="18.5" style="192" customWidth="1"/>
    <col min="13" max="13" width="3.5" style="192" bestFit="1" customWidth="1"/>
    <col min="14" max="14" width="17.1640625" style="192" customWidth="1"/>
    <col min="15" max="15" width="3.5" style="192" bestFit="1" customWidth="1"/>
    <col min="16" max="16" width="18.5" style="192" customWidth="1"/>
    <col min="17" max="17" width="1.5" style="192" customWidth="1"/>
    <col min="18" max="18" width="9.5" style="192" customWidth="1"/>
    <col min="19" max="19" width="2.6640625" style="192" customWidth="1"/>
    <col min="20" max="20" width="23.5" style="192" customWidth="1"/>
    <col min="21" max="21" width="20.5" style="192" customWidth="1"/>
    <col min="22" max="22" width="22.5" style="192" customWidth="1"/>
    <col min="23" max="31" width="8.6640625" style="192"/>
    <col min="32" max="32" width="8.6640625" style="192" customWidth="1"/>
    <col min="33" max="16384" width="8.6640625" style="192"/>
  </cols>
  <sheetData>
    <row r="2" spans="1:28" ht="21" thickBot="1" x14ac:dyDescent="0.2">
      <c r="B2" s="173" t="s">
        <v>221</v>
      </c>
    </row>
    <row r="3" spans="1:28" ht="6.5" customHeight="1" x14ac:dyDescent="0.15">
      <c r="A3" s="193"/>
      <c r="B3" s="223"/>
      <c r="C3" s="224"/>
      <c r="D3" s="224"/>
      <c r="E3" s="224"/>
      <c r="F3" s="224"/>
      <c r="G3" s="224"/>
      <c r="H3" s="224"/>
      <c r="I3" s="224"/>
      <c r="J3" s="224"/>
      <c r="K3" s="224"/>
      <c r="L3" s="224"/>
      <c r="M3" s="224"/>
      <c r="N3" s="224"/>
      <c r="O3" s="224"/>
      <c r="P3" s="224"/>
      <c r="Q3" s="224"/>
      <c r="R3" s="224"/>
      <c r="S3" s="224"/>
      <c r="T3" s="224"/>
      <c r="U3" s="224"/>
      <c r="V3" s="225"/>
    </row>
    <row r="4" spans="1:28" ht="20" x14ac:dyDescent="0.15">
      <c r="A4" s="193"/>
      <c r="B4" s="226" t="s">
        <v>108</v>
      </c>
      <c r="C4" s="247"/>
      <c r="D4" s="247"/>
      <c r="E4" s="247"/>
      <c r="F4" s="247"/>
      <c r="G4" s="247"/>
      <c r="H4" s="247"/>
      <c r="I4" s="286" t="s">
        <v>215</v>
      </c>
      <c r="J4" s="247"/>
      <c r="K4" s="247"/>
      <c r="L4" s="247"/>
      <c r="M4" s="247"/>
      <c r="N4" s="247"/>
      <c r="O4" s="247"/>
      <c r="P4" s="247"/>
      <c r="Q4" s="247"/>
      <c r="R4" s="247"/>
      <c r="S4" s="247"/>
      <c r="T4" s="247"/>
      <c r="U4" s="229" t="s">
        <v>241</v>
      </c>
      <c r="V4" s="291">
        <f>'2.Facility Information'!E23</f>
        <v>0</v>
      </c>
    </row>
    <row r="5" spans="1:28" ht="22.5" customHeight="1" x14ac:dyDescent="0.15">
      <c r="A5" s="193"/>
      <c r="B5" s="228" t="s">
        <v>135</v>
      </c>
      <c r="C5" s="229"/>
      <c r="D5" s="229"/>
      <c r="E5" s="414">
        <f>'2.Facility Information'!E8</f>
        <v>0</v>
      </c>
      <c r="F5" s="414"/>
      <c r="G5" s="414"/>
      <c r="H5" s="414"/>
      <c r="I5" s="414"/>
      <c r="J5" s="234"/>
      <c r="K5" s="227"/>
      <c r="L5" s="230" t="s">
        <v>134</v>
      </c>
      <c r="M5" s="414" t="str">
        <f>'2.Facility Information'!E10&amp;", "&amp;'2.Facility Information'!L10</f>
        <v>, Choose</v>
      </c>
      <c r="N5" s="414"/>
      <c r="O5" s="414"/>
      <c r="P5" s="414"/>
      <c r="Q5" s="414"/>
      <c r="R5" s="414"/>
      <c r="S5" s="414"/>
      <c r="T5" s="414"/>
      <c r="U5" s="229" t="s">
        <v>216</v>
      </c>
      <c r="V5" s="235"/>
    </row>
    <row r="6" spans="1:28" ht="5.5" customHeight="1" thickBot="1" x14ac:dyDescent="0.2">
      <c r="A6" s="193"/>
      <c r="B6" s="231"/>
      <c r="C6" s="232"/>
      <c r="D6" s="232"/>
      <c r="E6" s="232"/>
      <c r="F6" s="232"/>
      <c r="G6" s="232"/>
      <c r="H6" s="232"/>
      <c r="I6" s="232"/>
      <c r="J6" s="232"/>
      <c r="K6" s="232"/>
      <c r="L6" s="232"/>
      <c r="M6" s="232"/>
      <c r="N6" s="232"/>
      <c r="O6" s="232"/>
      <c r="P6" s="232"/>
      <c r="Q6" s="232"/>
      <c r="R6" s="232"/>
      <c r="S6" s="232"/>
      <c r="T6" s="232"/>
      <c r="U6" s="232"/>
      <c r="V6" s="233"/>
    </row>
    <row r="7" spans="1:28" ht="14" thickBot="1" x14ac:dyDescent="0.2">
      <c r="A7" s="193"/>
      <c r="B7" s="193"/>
      <c r="C7" s="193"/>
      <c r="D7" s="193"/>
      <c r="E7" s="415" t="s">
        <v>2</v>
      </c>
      <c r="F7" s="416"/>
      <c r="G7" s="416"/>
      <c r="H7" s="417"/>
      <c r="I7" s="418"/>
      <c r="J7" s="418"/>
      <c r="K7" s="418"/>
      <c r="L7" s="418"/>
      <c r="M7" s="418"/>
      <c r="N7" s="418"/>
      <c r="O7" s="285"/>
      <c r="P7" s="285"/>
      <c r="Q7" s="285"/>
      <c r="R7" s="285"/>
      <c r="S7" s="285"/>
      <c r="T7" s="194"/>
      <c r="U7" s="194"/>
      <c r="V7" s="194"/>
    </row>
    <row r="8" spans="1:28" ht="37.5" customHeight="1" thickBot="1" x14ac:dyDescent="0.25">
      <c r="B8" s="412" t="s">
        <v>167</v>
      </c>
      <c r="C8" s="413"/>
      <c r="D8" s="413"/>
      <c r="E8" s="413"/>
      <c r="F8" s="413"/>
      <c r="G8" s="202"/>
      <c r="H8" s="430">
        <v>10</v>
      </c>
      <c r="I8" s="430"/>
      <c r="J8" s="431"/>
      <c r="L8" s="259" t="s">
        <v>123</v>
      </c>
      <c r="M8" s="260"/>
      <c r="N8" s="260"/>
      <c r="O8" s="260"/>
      <c r="P8" s="260"/>
      <c r="Q8" s="260"/>
      <c r="R8" s="260"/>
      <c r="S8" s="260"/>
      <c r="T8" s="428" t="s">
        <v>5</v>
      </c>
      <c r="U8" s="429"/>
    </row>
    <row r="9" spans="1:28" ht="14" thickBot="1" x14ac:dyDescent="0.2">
      <c r="A9" s="193"/>
      <c r="B9" s="193"/>
      <c r="C9" s="193"/>
      <c r="D9" s="193"/>
      <c r="E9" s="193"/>
      <c r="F9" s="193"/>
      <c r="G9" s="193"/>
      <c r="H9" s="193"/>
      <c r="I9" s="193"/>
      <c r="J9" s="193"/>
      <c r="K9" s="193"/>
      <c r="L9" s="193"/>
      <c r="M9" s="193"/>
      <c r="N9" s="193"/>
      <c r="O9" s="193"/>
      <c r="P9" s="193"/>
      <c r="Q9" s="193"/>
      <c r="R9" s="193"/>
      <c r="S9" s="193"/>
      <c r="T9" s="193"/>
      <c r="U9" s="193"/>
      <c r="V9" s="193"/>
      <c r="AB9" s="263"/>
    </row>
    <row r="10" spans="1:28" ht="19" thickBot="1" x14ac:dyDescent="0.25">
      <c r="A10" s="193"/>
      <c r="B10" s="425" t="s">
        <v>165</v>
      </c>
      <c r="C10" s="426"/>
      <c r="D10" s="426"/>
      <c r="E10" s="426"/>
      <c r="F10" s="426"/>
      <c r="G10" s="426"/>
      <c r="H10" s="426"/>
      <c r="I10" s="426"/>
      <c r="J10" s="427"/>
      <c r="K10" s="193"/>
      <c r="L10" s="425" t="s">
        <v>206</v>
      </c>
      <c r="M10" s="426"/>
      <c r="N10" s="426"/>
      <c r="O10" s="426"/>
      <c r="P10" s="426"/>
      <c r="Q10" s="426"/>
      <c r="R10" s="427"/>
      <c r="S10" s="284"/>
      <c r="T10" s="425" t="s">
        <v>106</v>
      </c>
      <c r="U10" s="426"/>
      <c r="V10" s="427"/>
    </row>
    <row r="11" spans="1:28" ht="12.75" customHeight="1" x14ac:dyDescent="0.15">
      <c r="A11" s="193"/>
      <c r="B11" s="406" t="s">
        <v>78</v>
      </c>
      <c r="C11" s="407"/>
      <c r="D11" s="438" t="s">
        <v>94</v>
      </c>
      <c r="E11" s="438"/>
      <c r="F11" s="438"/>
      <c r="G11" s="191"/>
      <c r="H11" s="438" t="s">
        <v>95</v>
      </c>
      <c r="I11" s="441"/>
      <c r="J11" s="442"/>
      <c r="K11" s="193"/>
      <c r="L11" s="447" t="s">
        <v>201</v>
      </c>
      <c r="M11" s="267"/>
      <c r="N11" s="193"/>
      <c r="P11" s="448" t="s">
        <v>205</v>
      </c>
      <c r="Q11" s="449"/>
      <c r="R11" s="450"/>
      <c r="S11" s="284"/>
      <c r="T11" s="419" t="s">
        <v>131</v>
      </c>
      <c r="U11" s="422" t="s">
        <v>107</v>
      </c>
      <c r="V11" s="435" t="s">
        <v>92</v>
      </c>
      <c r="W11" s="195"/>
    </row>
    <row r="12" spans="1:28" ht="12.75" customHeight="1" x14ac:dyDescent="0.15">
      <c r="A12" s="193"/>
      <c r="B12" s="408"/>
      <c r="C12" s="409"/>
      <c r="D12" s="439"/>
      <c r="E12" s="439"/>
      <c r="F12" s="439"/>
      <c r="G12" s="193"/>
      <c r="H12" s="443"/>
      <c r="I12" s="443"/>
      <c r="J12" s="444"/>
      <c r="K12" s="193"/>
      <c r="L12" s="447"/>
      <c r="M12" s="284"/>
      <c r="N12" s="432" t="s">
        <v>223</v>
      </c>
      <c r="P12" s="451"/>
      <c r="Q12" s="452"/>
      <c r="R12" s="453"/>
      <c r="S12" s="284"/>
      <c r="T12" s="420"/>
      <c r="U12" s="423"/>
      <c r="V12" s="436"/>
      <c r="W12" s="195"/>
      <c r="AB12" s="266"/>
    </row>
    <row r="13" spans="1:28" ht="27" customHeight="1" thickBot="1" x14ac:dyDescent="0.2">
      <c r="A13" s="193"/>
      <c r="B13" s="408"/>
      <c r="C13" s="409"/>
      <c r="D13" s="439"/>
      <c r="E13" s="439"/>
      <c r="F13" s="439"/>
      <c r="G13" s="193"/>
      <c r="H13" s="443"/>
      <c r="I13" s="443"/>
      <c r="J13" s="444"/>
      <c r="K13" s="193"/>
      <c r="L13" s="447"/>
      <c r="M13" s="268"/>
      <c r="N13" s="432"/>
      <c r="O13" s="263"/>
      <c r="P13" s="451"/>
      <c r="Q13" s="452"/>
      <c r="R13" s="453"/>
      <c r="S13" s="284"/>
      <c r="T13" s="420"/>
      <c r="U13" s="423"/>
      <c r="V13" s="436"/>
      <c r="W13" s="195"/>
    </row>
    <row r="14" spans="1:28" ht="18.75" customHeight="1" thickBot="1" x14ac:dyDescent="0.2">
      <c r="A14" s="193"/>
      <c r="B14" s="410"/>
      <c r="C14" s="411"/>
      <c r="D14" s="440"/>
      <c r="E14" s="440"/>
      <c r="F14" s="440"/>
      <c r="G14" s="193"/>
      <c r="H14" s="445"/>
      <c r="I14" s="445"/>
      <c r="J14" s="446"/>
      <c r="K14" s="193"/>
      <c r="L14" s="287">
        <f>V4</f>
        <v>0</v>
      </c>
      <c r="M14" s="268" t="s">
        <v>199</v>
      </c>
      <c r="N14" s="432"/>
      <c r="O14" s="263" t="s">
        <v>200</v>
      </c>
      <c r="P14" s="287">
        <f>V4</f>
        <v>0</v>
      </c>
      <c r="Q14" s="269"/>
      <c r="R14" s="272" t="s">
        <v>202</v>
      </c>
      <c r="S14" s="284"/>
      <c r="T14" s="421"/>
      <c r="U14" s="424"/>
      <c r="V14" s="437"/>
      <c r="W14" s="195"/>
    </row>
    <row r="15" spans="1:28" ht="20" customHeight="1" x14ac:dyDescent="0.3">
      <c r="A15" s="193"/>
      <c r="B15" s="398">
        <v>1</v>
      </c>
      <c r="C15" s="399"/>
      <c r="D15" s="400"/>
      <c r="E15" s="401"/>
      <c r="F15" s="402"/>
      <c r="G15" s="196"/>
      <c r="H15" s="403">
        <f t="shared" ref="H15:H34" si="0">DATE(YEAR(D15)+1,MONTH(D15),DAY(D15))-1</f>
        <v>365</v>
      </c>
      <c r="I15" s="404"/>
      <c r="J15" s="405"/>
      <c r="K15" s="248"/>
      <c r="L15" s="283"/>
      <c r="M15" s="433"/>
      <c r="N15" s="193"/>
      <c r="P15" s="283"/>
      <c r="Q15" s="270"/>
      <c r="R15" s="276"/>
      <c r="S15" s="197"/>
      <c r="T15" s="205"/>
      <c r="U15" s="206"/>
      <c r="V15" s="207"/>
      <c r="W15" s="261"/>
    </row>
    <row r="16" spans="1:28" ht="20" customHeight="1" x14ac:dyDescent="0.15">
      <c r="A16" s="193"/>
      <c r="B16" s="386">
        <v>2</v>
      </c>
      <c r="C16" s="387"/>
      <c r="D16" s="388">
        <f>H15+1</f>
        <v>366</v>
      </c>
      <c r="E16" s="389"/>
      <c r="F16" s="390"/>
      <c r="G16" s="199"/>
      <c r="H16" s="388">
        <f t="shared" si="0"/>
        <v>730</v>
      </c>
      <c r="I16" s="389"/>
      <c r="J16" s="391"/>
      <c r="K16" s="193"/>
      <c r="L16" s="264">
        <f>$L$15</f>
        <v>0</v>
      </c>
      <c r="M16" s="434"/>
      <c r="N16" s="193"/>
      <c r="O16" s="193"/>
      <c r="P16" s="264">
        <f>P15*(1+R15)</f>
        <v>0</v>
      </c>
      <c r="Q16" s="271"/>
      <c r="R16" s="275">
        <f>$R$15</f>
        <v>0</v>
      </c>
      <c r="S16" s="197"/>
      <c r="T16" s="159"/>
      <c r="U16" s="161"/>
      <c r="V16" s="163"/>
      <c r="W16" s="262"/>
    </row>
    <row r="17" spans="1:33" ht="20" customHeight="1" x14ac:dyDescent="0.15">
      <c r="A17" s="193"/>
      <c r="B17" s="386">
        <v>3</v>
      </c>
      <c r="C17" s="387"/>
      <c r="D17" s="388">
        <f t="shared" ref="D17:D34" si="1">H16+1</f>
        <v>731</v>
      </c>
      <c r="E17" s="389"/>
      <c r="F17" s="390"/>
      <c r="G17" s="199"/>
      <c r="H17" s="388">
        <f t="shared" si="0"/>
        <v>1095</v>
      </c>
      <c r="I17" s="389"/>
      <c r="J17" s="391"/>
      <c r="K17" s="193"/>
      <c r="L17" s="264">
        <f t="shared" ref="L17:L33" si="2">$L$15</f>
        <v>0</v>
      </c>
      <c r="M17" s="434"/>
      <c r="N17" s="193"/>
      <c r="O17" s="193"/>
      <c r="P17" s="264">
        <f t="shared" ref="P17:P34" si="3">P16*(1+R16)</f>
        <v>0</v>
      </c>
      <c r="Q17" s="271"/>
      <c r="R17" s="275">
        <f t="shared" ref="R17:R33" si="4">$R$15</f>
        <v>0</v>
      </c>
      <c r="S17" s="197"/>
      <c r="T17" s="159"/>
      <c r="U17" s="161"/>
      <c r="V17" s="163"/>
    </row>
    <row r="18" spans="1:33" ht="20" customHeight="1" x14ac:dyDescent="0.15">
      <c r="A18" s="193"/>
      <c r="B18" s="386">
        <v>4</v>
      </c>
      <c r="C18" s="387"/>
      <c r="D18" s="388">
        <f t="shared" si="1"/>
        <v>1096</v>
      </c>
      <c r="E18" s="389"/>
      <c r="F18" s="390"/>
      <c r="G18" s="199"/>
      <c r="H18" s="388">
        <f t="shared" si="0"/>
        <v>1460</v>
      </c>
      <c r="I18" s="389"/>
      <c r="J18" s="391"/>
      <c r="K18" s="193"/>
      <c r="L18" s="264">
        <f t="shared" si="2"/>
        <v>0</v>
      </c>
      <c r="M18" s="434"/>
      <c r="N18" s="193"/>
      <c r="O18" s="193"/>
      <c r="P18" s="264">
        <f t="shared" si="3"/>
        <v>0</v>
      </c>
      <c r="Q18" s="271"/>
      <c r="R18" s="275">
        <f t="shared" si="4"/>
        <v>0</v>
      </c>
      <c r="S18" s="197"/>
      <c r="T18" s="159"/>
      <c r="U18" s="161"/>
      <c r="V18" s="163"/>
    </row>
    <row r="19" spans="1:33" ht="20" customHeight="1" x14ac:dyDescent="0.15">
      <c r="A19" s="193"/>
      <c r="B19" s="386">
        <v>5</v>
      </c>
      <c r="C19" s="387"/>
      <c r="D19" s="388">
        <f t="shared" si="1"/>
        <v>1461</v>
      </c>
      <c r="E19" s="389"/>
      <c r="F19" s="390"/>
      <c r="G19" s="199"/>
      <c r="H19" s="388">
        <f t="shared" si="0"/>
        <v>1826</v>
      </c>
      <c r="I19" s="389"/>
      <c r="J19" s="391"/>
      <c r="K19" s="193"/>
      <c r="L19" s="264">
        <f t="shared" si="2"/>
        <v>0</v>
      </c>
      <c r="M19" s="433"/>
      <c r="N19" s="193"/>
      <c r="O19" s="193"/>
      <c r="P19" s="264">
        <f t="shared" si="3"/>
        <v>0</v>
      </c>
      <c r="Q19" s="271"/>
      <c r="R19" s="275">
        <f t="shared" si="4"/>
        <v>0</v>
      </c>
      <c r="S19" s="197"/>
      <c r="T19" s="159"/>
      <c r="U19" s="161"/>
      <c r="V19" s="163"/>
    </row>
    <row r="20" spans="1:33" ht="20" customHeight="1" x14ac:dyDescent="0.15">
      <c r="A20" s="193"/>
      <c r="B20" s="386">
        <v>6</v>
      </c>
      <c r="C20" s="387"/>
      <c r="D20" s="388">
        <f t="shared" si="1"/>
        <v>1827</v>
      </c>
      <c r="E20" s="389"/>
      <c r="F20" s="390"/>
      <c r="G20" s="199"/>
      <c r="H20" s="388">
        <f t="shared" si="0"/>
        <v>2191</v>
      </c>
      <c r="I20" s="389"/>
      <c r="J20" s="391"/>
      <c r="K20" s="193"/>
      <c r="L20" s="264">
        <f t="shared" si="2"/>
        <v>0</v>
      </c>
      <c r="M20" s="434"/>
      <c r="N20" s="193"/>
      <c r="O20" s="193"/>
      <c r="P20" s="264">
        <f t="shared" si="3"/>
        <v>0</v>
      </c>
      <c r="Q20" s="271"/>
      <c r="R20" s="275">
        <f t="shared" si="4"/>
        <v>0</v>
      </c>
      <c r="S20" s="197"/>
      <c r="T20" s="159"/>
      <c r="U20" s="161"/>
      <c r="V20" s="163"/>
      <c r="AG20" s="198" t="s">
        <v>2</v>
      </c>
    </row>
    <row r="21" spans="1:33" ht="20" customHeight="1" x14ac:dyDescent="0.15">
      <c r="A21" s="193"/>
      <c r="B21" s="386">
        <v>7</v>
      </c>
      <c r="C21" s="387"/>
      <c r="D21" s="388">
        <f t="shared" si="1"/>
        <v>2192</v>
      </c>
      <c r="E21" s="389"/>
      <c r="F21" s="390"/>
      <c r="G21" s="199"/>
      <c r="H21" s="388">
        <f t="shared" si="0"/>
        <v>2556</v>
      </c>
      <c r="I21" s="389"/>
      <c r="J21" s="391"/>
      <c r="K21" s="193"/>
      <c r="L21" s="264">
        <f t="shared" si="2"/>
        <v>0</v>
      </c>
      <c r="M21" s="434"/>
      <c r="N21" s="193"/>
      <c r="O21" s="193"/>
      <c r="P21" s="264">
        <f t="shared" si="3"/>
        <v>0</v>
      </c>
      <c r="Q21" s="271"/>
      <c r="R21" s="275">
        <f t="shared" si="4"/>
        <v>0</v>
      </c>
      <c r="S21" s="197"/>
      <c r="T21" s="159"/>
      <c r="U21" s="161"/>
      <c r="V21" s="163"/>
    </row>
    <row r="22" spans="1:33" ht="20" customHeight="1" x14ac:dyDescent="0.15">
      <c r="A22" s="193"/>
      <c r="B22" s="386">
        <v>8</v>
      </c>
      <c r="C22" s="387"/>
      <c r="D22" s="388">
        <f t="shared" si="1"/>
        <v>2557</v>
      </c>
      <c r="E22" s="389"/>
      <c r="F22" s="390"/>
      <c r="G22" s="199"/>
      <c r="H22" s="388">
        <f t="shared" si="0"/>
        <v>2921</v>
      </c>
      <c r="I22" s="389"/>
      <c r="J22" s="391"/>
      <c r="K22" s="193"/>
      <c r="L22" s="264">
        <f t="shared" si="2"/>
        <v>0</v>
      </c>
      <c r="M22" s="434"/>
      <c r="N22" s="193"/>
      <c r="O22" s="193"/>
      <c r="P22" s="264">
        <f t="shared" si="3"/>
        <v>0</v>
      </c>
      <c r="Q22" s="271"/>
      <c r="R22" s="275">
        <f t="shared" si="4"/>
        <v>0</v>
      </c>
      <c r="S22" s="197"/>
      <c r="T22" s="159"/>
      <c r="U22" s="161"/>
      <c r="V22" s="163"/>
    </row>
    <row r="23" spans="1:33" ht="20" customHeight="1" x14ac:dyDescent="0.15">
      <c r="A23" s="193"/>
      <c r="B23" s="386">
        <v>9</v>
      </c>
      <c r="C23" s="387"/>
      <c r="D23" s="388">
        <f t="shared" si="1"/>
        <v>2922</v>
      </c>
      <c r="E23" s="389"/>
      <c r="F23" s="390"/>
      <c r="G23" s="199"/>
      <c r="H23" s="388">
        <f t="shared" si="0"/>
        <v>3287</v>
      </c>
      <c r="I23" s="389"/>
      <c r="J23" s="391"/>
      <c r="K23" s="193"/>
      <c r="L23" s="264">
        <f t="shared" si="2"/>
        <v>0</v>
      </c>
      <c r="M23" s="433"/>
      <c r="N23" s="193"/>
      <c r="O23" s="193"/>
      <c r="P23" s="264">
        <f t="shared" si="3"/>
        <v>0</v>
      </c>
      <c r="Q23" s="271"/>
      <c r="R23" s="275">
        <f t="shared" si="4"/>
        <v>0</v>
      </c>
      <c r="S23" s="197"/>
      <c r="T23" s="159"/>
      <c r="U23" s="161"/>
      <c r="V23" s="163"/>
    </row>
    <row r="24" spans="1:33" ht="20" customHeight="1" x14ac:dyDescent="0.15">
      <c r="A24" s="193"/>
      <c r="B24" s="386">
        <v>10</v>
      </c>
      <c r="C24" s="387"/>
      <c r="D24" s="388">
        <f t="shared" si="1"/>
        <v>3288</v>
      </c>
      <c r="E24" s="389"/>
      <c r="F24" s="390"/>
      <c r="G24" s="199"/>
      <c r="H24" s="388">
        <f t="shared" si="0"/>
        <v>3652</v>
      </c>
      <c r="I24" s="389"/>
      <c r="J24" s="391"/>
      <c r="K24" s="193"/>
      <c r="L24" s="264">
        <f t="shared" si="2"/>
        <v>0</v>
      </c>
      <c r="M24" s="434"/>
      <c r="N24" s="193"/>
      <c r="O24" s="193"/>
      <c r="P24" s="264">
        <f t="shared" si="3"/>
        <v>0</v>
      </c>
      <c r="Q24" s="271"/>
      <c r="R24" s="275">
        <f t="shared" si="4"/>
        <v>0</v>
      </c>
      <c r="S24" s="197"/>
      <c r="T24" s="159"/>
      <c r="U24" s="161"/>
      <c r="V24" s="163"/>
    </row>
    <row r="25" spans="1:33" ht="20" customHeight="1" x14ac:dyDescent="0.15">
      <c r="A25" s="193"/>
      <c r="B25" s="386">
        <v>11</v>
      </c>
      <c r="C25" s="387"/>
      <c r="D25" s="388">
        <f t="shared" si="1"/>
        <v>3653</v>
      </c>
      <c r="E25" s="389"/>
      <c r="F25" s="390"/>
      <c r="G25" s="199"/>
      <c r="H25" s="388">
        <f t="shared" si="0"/>
        <v>4017</v>
      </c>
      <c r="I25" s="389"/>
      <c r="J25" s="391"/>
      <c r="K25" s="193"/>
      <c r="L25" s="264">
        <f t="shared" si="2"/>
        <v>0</v>
      </c>
      <c r="M25" s="434"/>
      <c r="N25" s="193"/>
      <c r="O25" s="193"/>
      <c r="P25" s="264">
        <f t="shared" si="3"/>
        <v>0</v>
      </c>
      <c r="Q25" s="271"/>
      <c r="R25" s="275">
        <f t="shared" si="4"/>
        <v>0</v>
      </c>
      <c r="S25" s="197"/>
      <c r="T25" s="159"/>
      <c r="U25" s="161"/>
      <c r="V25" s="163"/>
    </row>
    <row r="26" spans="1:33" ht="20" customHeight="1" x14ac:dyDescent="0.15">
      <c r="A26" s="193"/>
      <c r="B26" s="386">
        <v>12</v>
      </c>
      <c r="C26" s="387"/>
      <c r="D26" s="388">
        <f t="shared" si="1"/>
        <v>4018</v>
      </c>
      <c r="E26" s="389"/>
      <c r="F26" s="390"/>
      <c r="G26" s="199"/>
      <c r="H26" s="388">
        <f t="shared" si="0"/>
        <v>4382</v>
      </c>
      <c r="I26" s="389"/>
      <c r="J26" s="391"/>
      <c r="K26" s="193"/>
      <c r="L26" s="264">
        <f t="shared" si="2"/>
        <v>0</v>
      </c>
      <c r="M26" s="434"/>
      <c r="N26" s="193"/>
      <c r="O26" s="193"/>
      <c r="P26" s="264">
        <f t="shared" si="3"/>
        <v>0</v>
      </c>
      <c r="Q26" s="271"/>
      <c r="R26" s="275">
        <f t="shared" si="4"/>
        <v>0</v>
      </c>
      <c r="S26" s="197"/>
      <c r="T26" s="159"/>
      <c r="U26" s="161"/>
      <c r="V26" s="163"/>
    </row>
    <row r="27" spans="1:33" ht="20" customHeight="1" x14ac:dyDescent="0.15">
      <c r="A27" s="193"/>
      <c r="B27" s="386">
        <v>13</v>
      </c>
      <c r="C27" s="387"/>
      <c r="D27" s="388">
        <f t="shared" si="1"/>
        <v>4383</v>
      </c>
      <c r="E27" s="389"/>
      <c r="F27" s="390"/>
      <c r="G27" s="199"/>
      <c r="H27" s="388">
        <f t="shared" si="0"/>
        <v>4748</v>
      </c>
      <c r="I27" s="389"/>
      <c r="J27" s="391"/>
      <c r="K27" s="193"/>
      <c r="L27" s="264">
        <f t="shared" si="2"/>
        <v>0</v>
      </c>
      <c r="M27" s="433"/>
      <c r="N27" s="193"/>
      <c r="O27" s="193"/>
      <c r="P27" s="264">
        <f t="shared" si="3"/>
        <v>0</v>
      </c>
      <c r="Q27" s="271"/>
      <c r="R27" s="275">
        <f t="shared" si="4"/>
        <v>0</v>
      </c>
      <c r="S27" s="197"/>
      <c r="T27" s="159"/>
      <c r="U27" s="161"/>
      <c r="V27" s="163"/>
    </row>
    <row r="28" spans="1:33" ht="20" customHeight="1" x14ac:dyDescent="0.15">
      <c r="A28" s="193"/>
      <c r="B28" s="386">
        <v>14</v>
      </c>
      <c r="C28" s="387"/>
      <c r="D28" s="388">
        <f t="shared" si="1"/>
        <v>4749</v>
      </c>
      <c r="E28" s="389"/>
      <c r="F28" s="390"/>
      <c r="G28" s="199"/>
      <c r="H28" s="388">
        <f t="shared" si="0"/>
        <v>5113</v>
      </c>
      <c r="I28" s="389"/>
      <c r="J28" s="391"/>
      <c r="K28" s="193"/>
      <c r="L28" s="264">
        <f t="shared" si="2"/>
        <v>0</v>
      </c>
      <c r="M28" s="434"/>
      <c r="N28" s="193"/>
      <c r="O28" s="193"/>
      <c r="P28" s="264">
        <f t="shared" si="3"/>
        <v>0</v>
      </c>
      <c r="Q28" s="271"/>
      <c r="R28" s="275">
        <f t="shared" si="4"/>
        <v>0</v>
      </c>
      <c r="S28" s="197"/>
      <c r="T28" s="159"/>
      <c r="U28" s="161"/>
      <c r="V28" s="163"/>
    </row>
    <row r="29" spans="1:33" ht="20" customHeight="1" x14ac:dyDescent="0.15">
      <c r="A29" s="193"/>
      <c r="B29" s="386">
        <v>15</v>
      </c>
      <c r="C29" s="387"/>
      <c r="D29" s="388">
        <f t="shared" si="1"/>
        <v>5114</v>
      </c>
      <c r="E29" s="389"/>
      <c r="F29" s="390"/>
      <c r="G29" s="199"/>
      <c r="H29" s="388">
        <f t="shared" si="0"/>
        <v>5478</v>
      </c>
      <c r="I29" s="389"/>
      <c r="J29" s="391"/>
      <c r="K29" s="193"/>
      <c r="L29" s="264">
        <f t="shared" si="2"/>
        <v>0</v>
      </c>
      <c r="M29" s="434"/>
      <c r="N29" s="193"/>
      <c r="O29" s="193"/>
      <c r="P29" s="264">
        <f t="shared" si="3"/>
        <v>0</v>
      </c>
      <c r="Q29" s="271"/>
      <c r="R29" s="275">
        <f t="shared" si="4"/>
        <v>0</v>
      </c>
      <c r="S29" s="197"/>
      <c r="T29" s="159"/>
      <c r="U29" s="161"/>
      <c r="V29" s="163"/>
    </row>
    <row r="30" spans="1:33" ht="20" customHeight="1" x14ac:dyDescent="0.15">
      <c r="A30" s="193"/>
      <c r="B30" s="386">
        <v>16</v>
      </c>
      <c r="C30" s="387"/>
      <c r="D30" s="388">
        <f t="shared" si="1"/>
        <v>5479</v>
      </c>
      <c r="E30" s="389"/>
      <c r="F30" s="390"/>
      <c r="G30" s="199"/>
      <c r="H30" s="388">
        <f t="shared" si="0"/>
        <v>5843</v>
      </c>
      <c r="I30" s="389"/>
      <c r="J30" s="391"/>
      <c r="K30" s="193"/>
      <c r="L30" s="264">
        <f t="shared" si="2"/>
        <v>0</v>
      </c>
      <c r="M30" s="434"/>
      <c r="N30" s="193"/>
      <c r="O30" s="193"/>
      <c r="P30" s="264">
        <f t="shared" si="3"/>
        <v>0</v>
      </c>
      <c r="Q30" s="271"/>
      <c r="R30" s="275">
        <f t="shared" si="4"/>
        <v>0</v>
      </c>
      <c r="S30" s="197"/>
      <c r="T30" s="159"/>
      <c r="U30" s="161"/>
      <c r="V30" s="163"/>
    </row>
    <row r="31" spans="1:33" ht="20" customHeight="1" x14ac:dyDescent="0.15">
      <c r="A31" s="193"/>
      <c r="B31" s="386">
        <v>17</v>
      </c>
      <c r="C31" s="387"/>
      <c r="D31" s="388">
        <f t="shared" si="1"/>
        <v>5844</v>
      </c>
      <c r="E31" s="389"/>
      <c r="F31" s="390"/>
      <c r="G31" s="199"/>
      <c r="H31" s="388">
        <f t="shared" si="0"/>
        <v>6209</v>
      </c>
      <c r="I31" s="389"/>
      <c r="J31" s="391"/>
      <c r="K31" s="193"/>
      <c r="L31" s="264">
        <f t="shared" si="2"/>
        <v>0</v>
      </c>
      <c r="M31" s="455"/>
      <c r="N31" s="197"/>
      <c r="O31" s="197"/>
      <c r="P31" s="264">
        <f t="shared" si="3"/>
        <v>0</v>
      </c>
      <c r="Q31" s="271"/>
      <c r="R31" s="275">
        <f t="shared" si="4"/>
        <v>0</v>
      </c>
      <c r="S31" s="197"/>
      <c r="T31" s="159"/>
      <c r="U31" s="161"/>
      <c r="V31" s="163"/>
    </row>
    <row r="32" spans="1:33" ht="20" customHeight="1" x14ac:dyDescent="0.15">
      <c r="A32" s="193"/>
      <c r="B32" s="386">
        <v>18</v>
      </c>
      <c r="C32" s="387"/>
      <c r="D32" s="388">
        <f t="shared" si="1"/>
        <v>6210</v>
      </c>
      <c r="E32" s="389"/>
      <c r="F32" s="390"/>
      <c r="G32" s="199"/>
      <c r="H32" s="388">
        <f t="shared" si="0"/>
        <v>6574</v>
      </c>
      <c r="I32" s="389"/>
      <c r="J32" s="391"/>
      <c r="K32" s="193"/>
      <c r="L32" s="264">
        <f t="shared" si="2"/>
        <v>0</v>
      </c>
      <c r="M32" s="456"/>
      <c r="N32" s="197"/>
      <c r="O32" s="197"/>
      <c r="P32" s="264">
        <f t="shared" si="3"/>
        <v>0</v>
      </c>
      <c r="Q32" s="271"/>
      <c r="R32" s="275">
        <f t="shared" si="4"/>
        <v>0</v>
      </c>
      <c r="S32" s="197"/>
      <c r="T32" s="159"/>
      <c r="U32" s="161"/>
      <c r="V32" s="163"/>
    </row>
    <row r="33" spans="1:22" ht="20" customHeight="1" x14ac:dyDescent="0.15">
      <c r="A33" s="193"/>
      <c r="B33" s="386">
        <v>19</v>
      </c>
      <c r="C33" s="387"/>
      <c r="D33" s="388">
        <f t="shared" si="1"/>
        <v>6575</v>
      </c>
      <c r="E33" s="389"/>
      <c r="F33" s="390"/>
      <c r="G33" s="199"/>
      <c r="H33" s="388">
        <f t="shared" si="0"/>
        <v>6939</v>
      </c>
      <c r="I33" s="389"/>
      <c r="J33" s="391"/>
      <c r="K33" s="193"/>
      <c r="L33" s="264">
        <f t="shared" si="2"/>
        <v>0</v>
      </c>
      <c r="M33" s="456"/>
      <c r="N33" s="197"/>
      <c r="O33" s="197"/>
      <c r="P33" s="264">
        <f t="shared" si="3"/>
        <v>0</v>
      </c>
      <c r="Q33" s="271"/>
      <c r="R33" s="275">
        <f t="shared" si="4"/>
        <v>0</v>
      </c>
      <c r="S33" s="197"/>
      <c r="T33" s="159"/>
      <c r="U33" s="161"/>
      <c r="V33" s="163"/>
    </row>
    <row r="34" spans="1:22" ht="20" customHeight="1" thickBot="1" x14ac:dyDescent="0.2">
      <c r="A34" s="193"/>
      <c r="B34" s="392">
        <v>20</v>
      </c>
      <c r="C34" s="393"/>
      <c r="D34" s="394">
        <f t="shared" si="1"/>
        <v>6940</v>
      </c>
      <c r="E34" s="395"/>
      <c r="F34" s="396"/>
      <c r="G34" s="200"/>
      <c r="H34" s="394">
        <f t="shared" si="0"/>
        <v>7304</v>
      </c>
      <c r="I34" s="395"/>
      <c r="J34" s="397"/>
      <c r="K34" s="193"/>
      <c r="L34" s="265">
        <f>$L$15</f>
        <v>0</v>
      </c>
      <c r="M34" s="456"/>
      <c r="N34" s="454" t="s">
        <v>204</v>
      </c>
      <c r="O34" s="197"/>
      <c r="P34" s="274">
        <f t="shared" si="3"/>
        <v>0</v>
      </c>
      <c r="Q34" s="271"/>
      <c r="R34" s="273"/>
      <c r="S34" s="193"/>
      <c r="T34" s="160"/>
      <c r="U34" s="162"/>
      <c r="V34" s="164"/>
    </row>
    <row r="35" spans="1:22" ht="13.5" customHeight="1" thickBot="1" x14ac:dyDescent="0.2">
      <c r="A35" s="193"/>
      <c r="B35" s="193"/>
      <c r="C35" s="193"/>
      <c r="D35" s="193"/>
      <c r="E35" s="193"/>
      <c r="F35" s="193"/>
      <c r="G35" s="193"/>
      <c r="H35" s="193"/>
      <c r="I35" s="193"/>
      <c r="J35" s="193"/>
      <c r="K35" s="193"/>
      <c r="M35" s="198"/>
      <c r="N35" s="454"/>
      <c r="O35" s="197"/>
      <c r="P35" s="193"/>
      <c r="Q35" s="193"/>
      <c r="R35" s="193"/>
      <c r="T35" s="193"/>
      <c r="U35" s="193"/>
      <c r="V35" s="193"/>
    </row>
    <row r="36" spans="1:22" ht="22.5" customHeight="1" thickBot="1" x14ac:dyDescent="0.25">
      <c r="L36" s="277">
        <f>AVERAGE($L$15:$L$34)</f>
        <v>0</v>
      </c>
      <c r="M36" s="263" t="s">
        <v>199</v>
      </c>
      <c r="N36" s="454"/>
      <c r="O36" s="263" t="s">
        <v>200</v>
      </c>
      <c r="P36" s="277">
        <f>AVERAGE($P$15:$P$34)</f>
        <v>0</v>
      </c>
    </row>
  </sheetData>
  <mergeCells count="84">
    <mergeCell ref="B34:C34"/>
    <mergeCell ref="D34:F34"/>
    <mergeCell ref="H34:J34"/>
    <mergeCell ref="N34:N36"/>
    <mergeCell ref="B31:C31"/>
    <mergeCell ref="D31:F31"/>
    <mergeCell ref="H31:J31"/>
    <mergeCell ref="M31:M34"/>
    <mergeCell ref="B32:C32"/>
    <mergeCell ref="D32:F32"/>
    <mergeCell ref="H32:J32"/>
    <mergeCell ref="B33:C33"/>
    <mergeCell ref="D33:F33"/>
    <mergeCell ref="H33:J33"/>
    <mergeCell ref="B27:C27"/>
    <mergeCell ref="D27:F27"/>
    <mergeCell ref="H27:J27"/>
    <mergeCell ref="M27:M30"/>
    <mergeCell ref="B28:C28"/>
    <mergeCell ref="D28:F28"/>
    <mergeCell ref="H28:J28"/>
    <mergeCell ref="B29:C29"/>
    <mergeCell ref="D29:F29"/>
    <mergeCell ref="H29:J29"/>
    <mergeCell ref="B30:C30"/>
    <mergeCell ref="D30:F30"/>
    <mergeCell ref="H30:J30"/>
    <mergeCell ref="B23:C23"/>
    <mergeCell ref="D23:F23"/>
    <mergeCell ref="H23:J23"/>
    <mergeCell ref="M23:M26"/>
    <mergeCell ref="B24:C24"/>
    <mergeCell ref="D24:F24"/>
    <mergeCell ref="H24:J24"/>
    <mergeCell ref="B25:C25"/>
    <mergeCell ref="D25:F25"/>
    <mergeCell ref="H25:J25"/>
    <mergeCell ref="B26:C26"/>
    <mergeCell ref="D26:F26"/>
    <mergeCell ref="H26:J26"/>
    <mergeCell ref="M19:M22"/>
    <mergeCell ref="B20:C20"/>
    <mergeCell ref="D20:F20"/>
    <mergeCell ref="H20:J20"/>
    <mergeCell ref="B21:C21"/>
    <mergeCell ref="D21:F21"/>
    <mergeCell ref="H21:J21"/>
    <mergeCell ref="B22:C22"/>
    <mergeCell ref="D22:F22"/>
    <mergeCell ref="H22:J22"/>
    <mergeCell ref="B19:C19"/>
    <mergeCell ref="D19:F19"/>
    <mergeCell ref="H19:J19"/>
    <mergeCell ref="B15:C15"/>
    <mergeCell ref="D15:F15"/>
    <mergeCell ref="H15:J15"/>
    <mergeCell ref="M15:M18"/>
    <mergeCell ref="B16:C16"/>
    <mergeCell ref="D16:F16"/>
    <mergeCell ref="H16:J16"/>
    <mergeCell ref="B17:C17"/>
    <mergeCell ref="D17:F17"/>
    <mergeCell ref="H17:J17"/>
    <mergeCell ref="B18:C18"/>
    <mergeCell ref="D18:F18"/>
    <mergeCell ref="H18:J18"/>
    <mergeCell ref="B10:J10"/>
    <mergeCell ref="L10:R10"/>
    <mergeCell ref="T10:V10"/>
    <mergeCell ref="B11:C14"/>
    <mergeCell ref="D11:F14"/>
    <mergeCell ref="H11:J14"/>
    <mergeCell ref="L11:L13"/>
    <mergeCell ref="P11:R13"/>
    <mergeCell ref="T11:T14"/>
    <mergeCell ref="U11:U14"/>
    <mergeCell ref="V11:V14"/>
    <mergeCell ref="N12:N14"/>
    <mergeCell ref="E5:I5"/>
    <mergeCell ref="M5:T5"/>
    <mergeCell ref="E7:N7"/>
    <mergeCell ref="B8:F8"/>
    <mergeCell ref="H8:J8"/>
    <mergeCell ref="T8:U8"/>
  </mergeCells>
  <conditionalFormatting sqref="D16:F34 H15:J34">
    <cfRule type="cellIs" dxfId="33" priority="31" stopIfTrue="1" operator="notBetween">
      <formula>39083</formula>
      <formula>55153</formula>
    </cfRule>
  </conditionalFormatting>
  <conditionalFormatting sqref="H8:J8">
    <cfRule type="cellIs" dxfId="32" priority="30" operator="equal">
      <formula>"Choose One"</formula>
    </cfRule>
  </conditionalFormatting>
  <conditionalFormatting sqref="T8">
    <cfRule type="cellIs" dxfId="31" priority="29" operator="equal">
      <formula>"Choose One"</formula>
    </cfRule>
  </conditionalFormatting>
  <conditionalFormatting sqref="D15:F15">
    <cfRule type="containsBlanks" dxfId="30" priority="28">
      <formula>LEN(TRIM(D15))=0</formula>
    </cfRule>
  </conditionalFormatting>
  <conditionalFormatting sqref="J5 V5">
    <cfRule type="cellIs" dxfId="29" priority="27" stopIfTrue="1" operator="equal">
      <formula>0</formula>
    </cfRule>
  </conditionalFormatting>
  <conditionalFormatting sqref="T15:V15">
    <cfRule type="containsBlanks" dxfId="28" priority="26">
      <formula>LEN(TRIM(T15))=0</formula>
    </cfRule>
  </conditionalFormatting>
  <conditionalFormatting sqref="H8:J8 T8">
    <cfRule type="containsBlanks" dxfId="27" priority="25">
      <formula>LEN(TRIM(H8))=0</formula>
    </cfRule>
  </conditionalFormatting>
  <conditionalFormatting sqref="T16:V16">
    <cfRule type="containsBlanks" dxfId="26" priority="24">
      <formula>LEN(TRIM(T16))=0</formula>
    </cfRule>
  </conditionalFormatting>
  <conditionalFormatting sqref="T17:V17">
    <cfRule type="containsBlanks" dxfId="25" priority="23">
      <formula>LEN(TRIM(T17))=0</formula>
    </cfRule>
  </conditionalFormatting>
  <conditionalFormatting sqref="T18:V18">
    <cfRule type="containsBlanks" dxfId="24" priority="22">
      <formula>LEN(TRIM(T18))=0</formula>
    </cfRule>
  </conditionalFormatting>
  <conditionalFormatting sqref="T19:V19">
    <cfRule type="containsBlanks" dxfId="23" priority="21">
      <formula>LEN(TRIM(T19))=0</formula>
    </cfRule>
  </conditionalFormatting>
  <conditionalFormatting sqref="T20:V20">
    <cfRule type="containsBlanks" dxfId="22" priority="20">
      <formula>LEN(TRIM(T20))=0</formula>
    </cfRule>
  </conditionalFormatting>
  <conditionalFormatting sqref="T21:V21">
    <cfRule type="containsBlanks" dxfId="21" priority="19">
      <formula>LEN(TRIM(T21))=0</formula>
    </cfRule>
  </conditionalFormatting>
  <conditionalFormatting sqref="T22:V22">
    <cfRule type="containsBlanks" dxfId="20" priority="18">
      <formula>LEN(TRIM(T22))=0</formula>
    </cfRule>
  </conditionalFormatting>
  <conditionalFormatting sqref="T23:V23">
    <cfRule type="containsBlanks" dxfId="19" priority="17">
      <formula>LEN(TRIM(T23))=0</formula>
    </cfRule>
  </conditionalFormatting>
  <conditionalFormatting sqref="T24:V24">
    <cfRule type="containsBlanks" dxfId="18" priority="16">
      <formula>LEN(TRIM(T24))=0</formula>
    </cfRule>
  </conditionalFormatting>
  <conditionalFormatting sqref="T25:V25">
    <cfRule type="containsBlanks" dxfId="17" priority="15">
      <formula>LEN(TRIM(T25))=0</formula>
    </cfRule>
  </conditionalFormatting>
  <conditionalFormatting sqref="T26:V26">
    <cfRule type="containsBlanks" dxfId="16" priority="14">
      <formula>LEN(TRIM(T26))=0</formula>
    </cfRule>
  </conditionalFormatting>
  <conditionalFormatting sqref="T27:V27">
    <cfRule type="containsBlanks" dxfId="15" priority="13">
      <formula>LEN(TRIM(T27))=0</formula>
    </cfRule>
  </conditionalFormatting>
  <conditionalFormatting sqref="T28:V28">
    <cfRule type="containsBlanks" dxfId="14" priority="12">
      <formula>LEN(TRIM(T28))=0</formula>
    </cfRule>
  </conditionalFormatting>
  <conditionalFormatting sqref="T29:V29">
    <cfRule type="containsBlanks" dxfId="13" priority="11">
      <formula>LEN(TRIM(T29))=0</formula>
    </cfRule>
  </conditionalFormatting>
  <conditionalFormatting sqref="T30:V30">
    <cfRule type="containsBlanks" dxfId="12" priority="10">
      <formula>LEN(TRIM(T30))=0</formula>
    </cfRule>
  </conditionalFormatting>
  <conditionalFormatting sqref="T31:V31">
    <cfRule type="containsBlanks" dxfId="11" priority="9">
      <formula>LEN(TRIM(T31))=0</formula>
    </cfRule>
  </conditionalFormatting>
  <conditionalFormatting sqref="T32:V32">
    <cfRule type="containsBlanks" dxfId="10" priority="8">
      <formula>LEN(TRIM(T32))=0</formula>
    </cfRule>
  </conditionalFormatting>
  <conditionalFormatting sqref="T33:V33">
    <cfRule type="containsBlanks" dxfId="9" priority="7">
      <formula>LEN(TRIM(T33))=0</formula>
    </cfRule>
  </conditionalFormatting>
  <conditionalFormatting sqref="T34:V34">
    <cfRule type="containsBlanks" dxfId="8" priority="6">
      <formula>LEN(TRIM(T34))=0</formula>
    </cfRule>
  </conditionalFormatting>
  <conditionalFormatting sqref="T15:V34 D24:F34 H25:J34">
    <cfRule type="expression" dxfId="7" priority="32">
      <formula>$B15&gt;$H$8</formula>
    </cfRule>
  </conditionalFormatting>
  <conditionalFormatting sqref="L14">
    <cfRule type="cellIs" dxfId="6" priority="5" operator="equal">
      <formula>"Choose One"</formula>
    </cfRule>
  </conditionalFormatting>
  <conditionalFormatting sqref="P14">
    <cfRule type="cellIs" dxfId="5" priority="4" operator="equal">
      <formula>"Choose One"</formula>
    </cfRule>
  </conditionalFormatting>
  <conditionalFormatting sqref="L15">
    <cfRule type="cellIs" dxfId="4" priority="3" operator="equal">
      <formula>""</formula>
    </cfRule>
  </conditionalFormatting>
  <conditionalFormatting sqref="P15">
    <cfRule type="cellIs" dxfId="3" priority="2" operator="equal">
      <formula>""</formula>
    </cfRule>
  </conditionalFormatting>
  <conditionalFormatting sqref="V4">
    <cfRule type="cellIs" dxfId="2" priority="1" stopIfTrue="1" operator="equal">
      <formula>0</formula>
    </cfRule>
  </conditionalFormatting>
  <dataValidations count="2">
    <dataValidation type="list" allowBlank="1" showInputMessage="1" showErrorMessage="1" sqref="Q14" xr:uid="{8A9B2113-5099-413F-A9C4-88F06FE04F1F}">
      <formula1>$AB$13:$AB$15</formula1>
    </dataValidation>
    <dataValidation type="list" allowBlank="1" showInputMessage="1" showErrorMessage="1" sqref="T8" xr:uid="{8E78B7C6-9F07-4FC4-8A25-F972B85F3C30}">
      <formula1>genfacilitydeliverability</formula1>
    </dataValidation>
  </dataValidations>
  <pageMargins left="0.5" right="0.5" top="0.5" bottom="0.5" header="0.5" footer="0.5"/>
  <pageSetup scale="56" orientation="landscape" r:id="rId1"/>
  <headerFooter alignWithMargins="0">
    <oddFooter>&amp;L&amp;A&amp;C&amp;F&amp;R&amp;D</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DDED98-894E-40B6-B2CE-7CF9E59B8F10}">
          <x14:formula1>
            <xm:f>index!$N$5:$N$16</xm:f>
          </x14:formula1>
          <xm:sqref>H8:J8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pageSetUpPr fitToPage="1"/>
  </sheetPr>
  <dimension ref="B1:AK364"/>
  <sheetViews>
    <sheetView zoomScale="80" zoomScaleNormal="80" workbookViewId="0"/>
  </sheetViews>
  <sheetFormatPr baseColWidth="10" defaultColWidth="9.1640625" defaultRowHeight="13" x14ac:dyDescent="0.15"/>
  <cols>
    <col min="1" max="1" width="3.5" style="132" customWidth="1"/>
    <col min="2" max="2" width="4.5" style="132" customWidth="1"/>
    <col min="3" max="3" width="9.1640625" style="132"/>
    <col min="4" max="4" width="9.5" style="132" bestFit="1" customWidth="1"/>
    <col min="5" max="5" width="8.1640625" style="132" bestFit="1" customWidth="1"/>
    <col min="6" max="10" width="7.6640625" style="132" customWidth="1"/>
    <col min="11" max="11" width="10" style="132" bestFit="1" customWidth="1"/>
    <col min="12" max="12" width="11.33203125" style="132" bestFit="1" customWidth="1"/>
    <col min="13" max="13" width="12.33203125" style="132" bestFit="1" customWidth="1"/>
    <col min="14" max="14" width="12.6640625" style="132" bestFit="1" customWidth="1"/>
    <col min="15" max="15" width="12.33203125" style="132" bestFit="1" customWidth="1"/>
    <col min="16" max="17" width="12.83203125" style="132" bestFit="1" customWidth="1"/>
    <col min="18" max="18" width="12.6640625" style="132" bestFit="1" customWidth="1"/>
    <col min="19" max="20" width="12.33203125" style="132" bestFit="1" customWidth="1"/>
    <col min="21" max="21" width="11.6640625" style="132" bestFit="1" customWidth="1"/>
    <col min="22" max="22" width="11.33203125" style="132" bestFit="1" customWidth="1"/>
    <col min="23" max="23" width="11.5" style="132" bestFit="1" customWidth="1"/>
    <col min="24" max="24" width="11" style="132" bestFit="1" customWidth="1"/>
    <col min="25" max="28" width="7.6640625" style="132" customWidth="1"/>
    <col min="29" max="29" width="14.1640625" style="132" customWidth="1"/>
    <col min="30" max="30" width="11.5" style="213" bestFit="1" customWidth="1"/>
    <col min="31" max="31" width="9.1640625" style="240"/>
    <col min="32" max="16384" width="9.1640625" style="132"/>
  </cols>
  <sheetData>
    <row r="1" spans="2:37" ht="14" thickBot="1" x14ac:dyDescent="0.2"/>
    <row r="2" spans="2:37" x14ac:dyDescent="0.15">
      <c r="B2" s="6"/>
      <c r="C2" s="7"/>
      <c r="D2" s="7"/>
      <c r="E2" s="7"/>
      <c r="F2" s="23"/>
      <c r="G2" s="20"/>
      <c r="H2" s="20"/>
      <c r="I2" s="20"/>
      <c r="J2" s="20"/>
      <c r="K2" s="20"/>
      <c r="L2" s="20"/>
      <c r="M2" s="20"/>
      <c r="N2" s="20"/>
      <c r="O2" s="20"/>
      <c r="P2" s="20"/>
      <c r="Q2" s="20"/>
      <c r="R2" s="20"/>
      <c r="S2" s="20"/>
      <c r="T2" s="20"/>
      <c r="U2" s="20"/>
      <c r="V2" s="20"/>
      <c r="W2" s="20"/>
      <c r="X2" s="20"/>
      <c r="Y2" s="20"/>
      <c r="Z2" s="20"/>
      <c r="AA2" s="20"/>
      <c r="AB2" s="20"/>
      <c r="AC2" s="20"/>
      <c r="AD2" s="214" t="s">
        <v>2</v>
      </c>
    </row>
    <row r="3" spans="2:37" ht="25" x14ac:dyDescent="0.25">
      <c r="B3" s="58"/>
      <c r="C3" s="55"/>
      <c r="D3" s="55"/>
      <c r="E3" s="8"/>
      <c r="F3" s="457" t="s">
        <v>174</v>
      </c>
      <c r="G3" s="458"/>
      <c r="H3" s="458"/>
      <c r="I3" s="458"/>
      <c r="J3" s="458"/>
      <c r="K3" s="458"/>
      <c r="L3" s="458"/>
      <c r="M3" s="458"/>
      <c r="N3" s="458"/>
      <c r="O3" s="458"/>
      <c r="P3" s="458"/>
      <c r="Q3" s="458"/>
      <c r="R3" s="458"/>
      <c r="S3" s="458"/>
      <c r="T3" s="458"/>
      <c r="U3" s="458"/>
      <c r="V3" s="458"/>
      <c r="W3" s="458"/>
      <c r="X3" s="458"/>
      <c r="Y3" s="458"/>
      <c r="Z3" s="458"/>
      <c r="AA3" s="458"/>
      <c r="AB3" s="458"/>
      <c r="AC3" s="458"/>
      <c r="AD3" s="459"/>
    </row>
    <row r="4" spans="2:37" x14ac:dyDescent="0.15">
      <c r="B4" s="58"/>
      <c r="C4" s="55"/>
      <c r="D4" s="55"/>
      <c r="E4" s="55"/>
      <c r="F4" s="24"/>
      <c r="G4" s="251"/>
      <c r="H4" s="251"/>
      <c r="I4" s="251"/>
      <c r="J4" s="251"/>
      <c r="K4" s="251"/>
      <c r="L4" s="251"/>
      <c r="M4" s="251"/>
      <c r="N4" s="251"/>
      <c r="O4" s="251"/>
      <c r="P4" s="251"/>
      <c r="Q4" s="251"/>
      <c r="R4" s="251"/>
      <c r="S4" s="251"/>
      <c r="T4" s="251"/>
      <c r="U4" s="251"/>
      <c r="V4" s="251"/>
      <c r="W4" s="251"/>
      <c r="X4" s="251"/>
      <c r="Y4" s="251"/>
      <c r="Z4" s="460"/>
      <c r="AA4" s="461"/>
      <c r="AB4" s="461"/>
      <c r="AC4" s="461"/>
      <c r="AD4" s="215"/>
    </row>
    <row r="5" spans="2:37" x14ac:dyDescent="0.15">
      <c r="B5" s="58"/>
      <c r="C5" s="5"/>
      <c r="D5" s="1"/>
      <c r="E5" s="1"/>
      <c r="F5" s="462" t="s">
        <v>133</v>
      </c>
      <c r="G5" s="463"/>
      <c r="H5" s="463"/>
      <c r="I5" s="464"/>
      <c r="J5" s="465">
        <f>'2.Facility Information'!E8</f>
        <v>0</v>
      </c>
      <c r="K5" s="465"/>
      <c r="L5" s="465"/>
      <c r="M5" s="465"/>
      <c r="N5" s="465"/>
      <c r="O5" s="465"/>
      <c r="P5" s="466" t="s">
        <v>134</v>
      </c>
      <c r="Q5" s="467"/>
      <c r="R5" s="467"/>
      <c r="S5" s="465" t="str">
        <f>'2.Facility Information'!E10&amp;", "&amp;'2.Facility Information'!L10</f>
        <v>, Choose</v>
      </c>
      <c r="T5" s="468"/>
      <c r="U5" s="468"/>
      <c r="V5" s="468"/>
      <c r="W5" s="468"/>
      <c r="X5" s="469" t="s">
        <v>224</v>
      </c>
      <c r="Y5" s="470"/>
      <c r="Z5" s="470"/>
      <c r="AA5" s="470"/>
      <c r="AB5" s="470"/>
      <c r="AC5" s="471"/>
      <c r="AD5" s="472"/>
    </row>
    <row r="6" spans="2:37" ht="14" thickBot="1" x14ac:dyDescent="0.2">
      <c r="B6" s="16"/>
      <c r="C6" s="17"/>
      <c r="D6" s="17"/>
      <c r="E6" s="17"/>
      <c r="F6" s="25"/>
      <c r="G6" s="22"/>
      <c r="H6" s="22"/>
      <c r="I6" s="22"/>
      <c r="J6" s="22"/>
      <c r="K6" s="22"/>
      <c r="L6" s="22"/>
      <c r="M6" s="22"/>
      <c r="N6" s="22"/>
      <c r="O6" s="22"/>
      <c r="P6" s="22"/>
      <c r="Q6" s="22"/>
      <c r="R6" s="22"/>
      <c r="S6" s="22"/>
      <c r="T6" s="22"/>
      <c r="U6" s="22"/>
      <c r="V6" s="22"/>
      <c r="W6" s="22"/>
      <c r="X6" s="22"/>
      <c r="Y6" s="22"/>
      <c r="Z6" s="22"/>
      <c r="AA6" s="22"/>
      <c r="AB6" s="22"/>
      <c r="AC6" s="22"/>
      <c r="AD6" s="216"/>
    </row>
    <row r="7" spans="2:37" ht="16" x14ac:dyDescent="0.2">
      <c r="B7" s="39" t="s">
        <v>93</v>
      </c>
      <c r="AD7" s="217"/>
    </row>
    <row r="8" spans="2:37" s="252" customFormat="1" ht="20" x14ac:dyDescent="0.2">
      <c r="C8" s="29"/>
      <c r="D8" s="30">
        <v>1</v>
      </c>
      <c r="E8" s="165">
        <f>YEAR('3a.Offer Terms - Pnode'!startdate)</f>
        <v>1900</v>
      </c>
      <c r="F8" s="27"/>
      <c r="G8" s="27"/>
      <c r="H8" s="27"/>
      <c r="I8" s="27"/>
      <c r="J8" s="27"/>
      <c r="K8" s="27"/>
      <c r="L8" s="27"/>
      <c r="M8" s="27"/>
      <c r="N8" s="27"/>
      <c r="O8" s="27"/>
      <c r="P8" s="27"/>
      <c r="Q8" s="27"/>
      <c r="R8" s="27"/>
      <c r="S8" s="27"/>
      <c r="T8" s="27"/>
      <c r="U8" s="27"/>
      <c r="V8" s="27"/>
      <c r="W8" s="27"/>
      <c r="X8" s="27"/>
      <c r="Y8" s="27"/>
      <c r="Z8" s="27"/>
      <c r="AA8" s="27"/>
      <c r="AB8" s="27"/>
      <c r="AC8" s="31"/>
      <c r="AD8" s="218"/>
      <c r="AE8" s="239"/>
    </row>
    <row r="9" spans="2:37" s="252" customFormat="1" x14ac:dyDescent="0.15">
      <c r="C9" s="29"/>
      <c r="D9" s="27"/>
      <c r="E9" s="27"/>
      <c r="F9" s="27"/>
      <c r="G9" s="27"/>
      <c r="H9" s="27"/>
      <c r="I9" s="27"/>
      <c r="J9" s="27"/>
      <c r="K9" s="27"/>
      <c r="L9" s="27"/>
      <c r="M9" s="27"/>
      <c r="N9" s="27"/>
      <c r="O9" s="27"/>
      <c r="P9" s="27"/>
      <c r="Q9" s="27"/>
      <c r="R9" s="27"/>
      <c r="S9" s="27"/>
      <c r="T9" s="27"/>
      <c r="U9" s="27"/>
      <c r="V9" s="27"/>
      <c r="W9" s="27"/>
      <c r="X9" s="27"/>
      <c r="Y9" s="27"/>
      <c r="Z9" s="27"/>
      <c r="AA9" s="27"/>
      <c r="AB9" s="27"/>
      <c r="AC9" s="31"/>
      <c r="AD9" s="218"/>
      <c r="AE9" s="239"/>
    </row>
    <row r="10" spans="2:37" s="252" customFormat="1" x14ac:dyDescent="0.15">
      <c r="C10" s="29" t="s">
        <v>9</v>
      </c>
      <c r="D10" s="29"/>
      <c r="E10" s="89">
        <v>100</v>
      </c>
      <c r="F10" s="89">
        <v>200</v>
      </c>
      <c r="G10" s="89">
        <v>300</v>
      </c>
      <c r="H10" s="89">
        <v>400</v>
      </c>
      <c r="I10" s="89">
        <v>500</v>
      </c>
      <c r="J10" s="249">
        <v>600</v>
      </c>
      <c r="K10" s="249">
        <v>700</v>
      </c>
      <c r="L10" s="249">
        <v>800</v>
      </c>
      <c r="M10" s="249">
        <v>900</v>
      </c>
      <c r="N10" s="66">
        <v>1000</v>
      </c>
      <c r="O10" s="66">
        <v>1100</v>
      </c>
      <c r="P10" s="66">
        <v>1200</v>
      </c>
      <c r="Q10" s="66">
        <v>1300</v>
      </c>
      <c r="R10" s="66">
        <v>1400</v>
      </c>
      <c r="S10" s="66">
        <v>1500</v>
      </c>
      <c r="T10" s="66">
        <v>1600</v>
      </c>
      <c r="U10" s="66">
        <v>1700</v>
      </c>
      <c r="V10" s="66">
        <v>1800</v>
      </c>
      <c r="W10" s="66">
        <v>1900</v>
      </c>
      <c r="X10" s="90">
        <v>2000</v>
      </c>
      <c r="Y10" s="90">
        <v>2100</v>
      </c>
      <c r="Z10" s="90">
        <v>2200</v>
      </c>
      <c r="AA10" s="90">
        <v>2300</v>
      </c>
      <c r="AB10" s="90">
        <v>2400</v>
      </c>
      <c r="AC10" s="32" t="s">
        <v>79</v>
      </c>
      <c r="AD10" s="219" t="s">
        <v>162</v>
      </c>
      <c r="AE10" s="239"/>
    </row>
    <row r="11" spans="2:37" s="252" customFormat="1" x14ac:dyDescent="0.15">
      <c r="C11" s="238" t="s">
        <v>80</v>
      </c>
      <c r="D11" s="239">
        <v>1</v>
      </c>
      <c r="E11" s="91"/>
      <c r="F11" s="91"/>
      <c r="G11" s="91"/>
      <c r="H11" s="91"/>
      <c r="I11" s="91"/>
      <c r="J11" s="67"/>
      <c r="K11" s="67"/>
      <c r="L11" s="67"/>
      <c r="M11" s="67"/>
      <c r="N11" s="67"/>
      <c r="O11" s="67"/>
      <c r="P11" s="67"/>
      <c r="Q11" s="67"/>
      <c r="R11" s="67"/>
      <c r="S11" s="67"/>
      <c r="T11" s="67"/>
      <c r="U11" s="67"/>
      <c r="V11" s="67"/>
      <c r="W11" s="67"/>
      <c r="X11" s="91"/>
      <c r="Y11" s="91"/>
      <c r="Z11" s="91"/>
      <c r="AA11" s="91"/>
      <c r="AB11" s="91"/>
      <c r="AC11" s="47">
        <f>SUM(E11:AB11)*AD11</f>
        <v>0</v>
      </c>
      <c r="AD11" s="220">
        <f>DAY(EOMONTH(AE11,0))</f>
        <v>31</v>
      </c>
      <c r="AE11" s="241">
        <f>DATE($E$8,D11,1)</f>
        <v>1</v>
      </c>
      <c r="AG11" s="237"/>
      <c r="AI11" s="204"/>
      <c r="AK11" s="236"/>
    </row>
    <row r="12" spans="2:37" s="252" customFormat="1" x14ac:dyDescent="0.15">
      <c r="C12" s="29" t="s">
        <v>81</v>
      </c>
      <c r="D12" s="239">
        <v>2</v>
      </c>
      <c r="E12" s="91"/>
      <c r="F12" s="91"/>
      <c r="G12" s="91"/>
      <c r="H12" s="91"/>
      <c r="I12" s="91"/>
      <c r="J12" s="67"/>
      <c r="K12" s="67"/>
      <c r="L12" s="67"/>
      <c r="M12" s="67"/>
      <c r="N12" s="67"/>
      <c r="O12" s="67"/>
      <c r="P12" s="67"/>
      <c r="Q12" s="67"/>
      <c r="R12" s="67"/>
      <c r="S12" s="67"/>
      <c r="T12" s="67"/>
      <c r="U12" s="67"/>
      <c r="V12" s="67"/>
      <c r="W12" s="67"/>
      <c r="X12" s="91"/>
      <c r="Y12" s="91"/>
      <c r="Z12" s="91"/>
      <c r="AA12" s="91"/>
      <c r="AB12" s="91"/>
      <c r="AC12" s="47">
        <f t="shared" ref="AC12:AC22" si="0">SUM(E12:AB12)*AD12</f>
        <v>0</v>
      </c>
      <c r="AD12" s="220">
        <f t="shared" ref="AD12:AD22" si="1">DAY(EOMONTH(AE12,0))</f>
        <v>28</v>
      </c>
      <c r="AE12" s="241">
        <f t="shared" ref="AE12:AE22" si="2">DATE($E$8,D12,1)</f>
        <v>32</v>
      </c>
    </row>
    <row r="13" spans="2:37" s="252" customFormat="1" x14ac:dyDescent="0.15">
      <c r="C13" s="29" t="s">
        <v>82</v>
      </c>
      <c r="D13" s="239">
        <v>3</v>
      </c>
      <c r="E13" s="91"/>
      <c r="F13" s="91"/>
      <c r="G13" s="91"/>
      <c r="H13" s="91"/>
      <c r="I13" s="91"/>
      <c r="J13" s="67"/>
      <c r="K13" s="67"/>
      <c r="L13" s="67"/>
      <c r="M13" s="67"/>
      <c r="N13" s="67"/>
      <c r="O13" s="67"/>
      <c r="P13" s="67"/>
      <c r="Q13" s="67"/>
      <c r="R13" s="67"/>
      <c r="S13" s="67"/>
      <c r="T13" s="67"/>
      <c r="U13" s="67"/>
      <c r="V13" s="67"/>
      <c r="W13" s="67"/>
      <c r="X13" s="91"/>
      <c r="Y13" s="91"/>
      <c r="Z13" s="91"/>
      <c r="AA13" s="91"/>
      <c r="AB13" s="91"/>
      <c r="AC13" s="47">
        <f t="shared" si="0"/>
        <v>0</v>
      </c>
      <c r="AD13" s="220">
        <f t="shared" si="1"/>
        <v>31</v>
      </c>
      <c r="AE13" s="241">
        <f t="shared" si="2"/>
        <v>61</v>
      </c>
    </row>
    <row r="14" spans="2:37" s="252" customFormat="1" x14ac:dyDescent="0.15">
      <c r="C14" s="29" t="s">
        <v>83</v>
      </c>
      <c r="D14" s="239">
        <v>4</v>
      </c>
      <c r="E14" s="91"/>
      <c r="F14" s="91"/>
      <c r="G14" s="91"/>
      <c r="H14" s="91"/>
      <c r="I14" s="91"/>
      <c r="J14" s="67"/>
      <c r="K14" s="67"/>
      <c r="L14" s="67"/>
      <c r="M14" s="67"/>
      <c r="N14" s="67"/>
      <c r="O14" s="67"/>
      <c r="P14" s="67"/>
      <c r="Q14" s="67"/>
      <c r="R14" s="67"/>
      <c r="S14" s="67"/>
      <c r="T14" s="67"/>
      <c r="U14" s="67"/>
      <c r="V14" s="67"/>
      <c r="W14" s="67"/>
      <c r="X14" s="91"/>
      <c r="Y14" s="91"/>
      <c r="Z14" s="91"/>
      <c r="AA14" s="91"/>
      <c r="AB14" s="91"/>
      <c r="AC14" s="47">
        <f t="shared" si="0"/>
        <v>0</v>
      </c>
      <c r="AD14" s="220">
        <f t="shared" si="1"/>
        <v>30</v>
      </c>
      <c r="AE14" s="241">
        <f t="shared" si="2"/>
        <v>92</v>
      </c>
    </row>
    <row r="15" spans="2:37" s="252" customFormat="1" x14ac:dyDescent="0.15">
      <c r="C15" s="29" t="s">
        <v>75</v>
      </c>
      <c r="D15" s="239">
        <v>5</v>
      </c>
      <c r="E15" s="91"/>
      <c r="F15" s="91"/>
      <c r="G15" s="91"/>
      <c r="H15" s="91"/>
      <c r="I15" s="91"/>
      <c r="J15" s="67"/>
      <c r="K15" s="67"/>
      <c r="L15" s="67"/>
      <c r="M15" s="67"/>
      <c r="N15" s="67"/>
      <c r="O15" s="67"/>
      <c r="P15" s="67"/>
      <c r="Q15" s="67"/>
      <c r="R15" s="67"/>
      <c r="S15" s="67"/>
      <c r="T15" s="67"/>
      <c r="U15" s="67"/>
      <c r="V15" s="67"/>
      <c r="W15" s="67"/>
      <c r="X15" s="91"/>
      <c r="Y15" s="91"/>
      <c r="Z15" s="91"/>
      <c r="AA15" s="91"/>
      <c r="AB15" s="91"/>
      <c r="AC15" s="47">
        <f t="shared" si="0"/>
        <v>0</v>
      </c>
      <c r="AD15" s="220">
        <f t="shared" si="1"/>
        <v>31</v>
      </c>
      <c r="AE15" s="241">
        <f t="shared" si="2"/>
        <v>122</v>
      </c>
    </row>
    <row r="16" spans="2:37" s="252" customFormat="1" x14ac:dyDescent="0.15">
      <c r="C16" s="29" t="s">
        <v>84</v>
      </c>
      <c r="D16" s="239">
        <v>6</v>
      </c>
      <c r="E16" s="91"/>
      <c r="F16" s="91"/>
      <c r="G16" s="91"/>
      <c r="H16" s="91"/>
      <c r="I16" s="91"/>
      <c r="J16" s="67"/>
      <c r="K16" s="67"/>
      <c r="L16" s="67"/>
      <c r="M16" s="67"/>
      <c r="N16" s="67"/>
      <c r="O16" s="67"/>
      <c r="P16" s="67"/>
      <c r="Q16" s="67"/>
      <c r="R16" s="67"/>
      <c r="S16" s="67"/>
      <c r="T16" s="67"/>
      <c r="U16" s="67"/>
      <c r="V16" s="67"/>
      <c r="W16" s="67"/>
      <c r="X16" s="91"/>
      <c r="Y16" s="91"/>
      <c r="Z16" s="91"/>
      <c r="AA16" s="91"/>
      <c r="AB16" s="91"/>
      <c r="AC16" s="47">
        <f t="shared" si="0"/>
        <v>0</v>
      </c>
      <c r="AD16" s="220">
        <f t="shared" si="1"/>
        <v>30</v>
      </c>
      <c r="AE16" s="241">
        <f t="shared" si="2"/>
        <v>153</v>
      </c>
    </row>
    <row r="17" spans="3:31" s="252" customFormat="1" x14ac:dyDescent="0.15">
      <c r="C17" s="29" t="s">
        <v>85</v>
      </c>
      <c r="D17" s="239">
        <v>7</v>
      </c>
      <c r="E17" s="91"/>
      <c r="F17" s="91"/>
      <c r="G17" s="91"/>
      <c r="H17" s="91"/>
      <c r="I17" s="91"/>
      <c r="J17" s="67"/>
      <c r="K17" s="67"/>
      <c r="L17" s="67"/>
      <c r="M17" s="67"/>
      <c r="N17" s="67"/>
      <c r="O17" s="67"/>
      <c r="P17" s="67"/>
      <c r="Q17" s="67"/>
      <c r="R17" s="67"/>
      <c r="S17" s="67"/>
      <c r="T17" s="67"/>
      <c r="U17" s="67"/>
      <c r="V17" s="67"/>
      <c r="W17" s="67"/>
      <c r="X17" s="91"/>
      <c r="Y17" s="91"/>
      <c r="Z17" s="91"/>
      <c r="AA17" s="91"/>
      <c r="AB17" s="91"/>
      <c r="AC17" s="47">
        <f t="shared" si="0"/>
        <v>0</v>
      </c>
      <c r="AD17" s="220">
        <f t="shared" si="1"/>
        <v>31</v>
      </c>
      <c r="AE17" s="241">
        <f t="shared" si="2"/>
        <v>183</v>
      </c>
    </row>
    <row r="18" spans="3:31" s="252" customFormat="1" x14ac:dyDescent="0.15">
      <c r="C18" s="29" t="s">
        <v>86</v>
      </c>
      <c r="D18" s="239">
        <v>8</v>
      </c>
      <c r="E18" s="91"/>
      <c r="F18" s="91"/>
      <c r="G18" s="91"/>
      <c r="H18" s="91"/>
      <c r="I18" s="91"/>
      <c r="J18" s="67"/>
      <c r="K18" s="67"/>
      <c r="L18" s="67"/>
      <c r="M18" s="67"/>
      <c r="N18" s="67"/>
      <c r="O18" s="67"/>
      <c r="P18" s="67"/>
      <c r="Q18" s="67"/>
      <c r="R18" s="67"/>
      <c r="S18" s="67"/>
      <c r="T18" s="67"/>
      <c r="U18" s="67"/>
      <c r="V18" s="67"/>
      <c r="W18" s="67"/>
      <c r="X18" s="91"/>
      <c r="Y18" s="91"/>
      <c r="Z18" s="91"/>
      <c r="AA18" s="91"/>
      <c r="AB18" s="91"/>
      <c r="AC18" s="47">
        <f t="shared" si="0"/>
        <v>0</v>
      </c>
      <c r="AD18" s="220">
        <f t="shared" si="1"/>
        <v>31</v>
      </c>
      <c r="AE18" s="241">
        <f t="shared" si="2"/>
        <v>214</v>
      </c>
    </row>
    <row r="19" spans="3:31" s="252" customFormat="1" x14ac:dyDescent="0.15">
      <c r="C19" s="29" t="s">
        <v>87</v>
      </c>
      <c r="D19" s="239">
        <v>9</v>
      </c>
      <c r="E19" s="91"/>
      <c r="F19" s="91"/>
      <c r="G19" s="91"/>
      <c r="H19" s="91"/>
      <c r="I19" s="91"/>
      <c r="J19" s="67"/>
      <c r="K19" s="67"/>
      <c r="L19" s="67"/>
      <c r="M19" s="67"/>
      <c r="N19" s="67"/>
      <c r="O19" s="67"/>
      <c r="P19" s="67"/>
      <c r="Q19" s="67"/>
      <c r="R19" s="67"/>
      <c r="S19" s="67"/>
      <c r="T19" s="67"/>
      <c r="U19" s="67"/>
      <c r="V19" s="67"/>
      <c r="W19" s="67"/>
      <c r="X19" s="91"/>
      <c r="Y19" s="91"/>
      <c r="Z19" s="91"/>
      <c r="AA19" s="91"/>
      <c r="AB19" s="91"/>
      <c r="AC19" s="47">
        <f t="shared" si="0"/>
        <v>0</v>
      </c>
      <c r="AD19" s="220">
        <f t="shared" si="1"/>
        <v>30</v>
      </c>
      <c r="AE19" s="241">
        <f t="shared" si="2"/>
        <v>245</v>
      </c>
    </row>
    <row r="20" spans="3:31" s="252" customFormat="1" x14ac:dyDescent="0.15">
      <c r="C20" s="29" t="s">
        <v>88</v>
      </c>
      <c r="D20" s="239">
        <v>10</v>
      </c>
      <c r="E20" s="91"/>
      <c r="F20" s="91"/>
      <c r="G20" s="91"/>
      <c r="H20" s="91"/>
      <c r="I20" s="91"/>
      <c r="J20" s="67"/>
      <c r="K20" s="67"/>
      <c r="L20" s="67"/>
      <c r="M20" s="67"/>
      <c r="N20" s="67"/>
      <c r="O20" s="67"/>
      <c r="P20" s="67"/>
      <c r="Q20" s="67"/>
      <c r="R20" s="67"/>
      <c r="S20" s="67"/>
      <c r="T20" s="67"/>
      <c r="U20" s="67"/>
      <c r="V20" s="67"/>
      <c r="W20" s="67"/>
      <c r="X20" s="91"/>
      <c r="Y20" s="91"/>
      <c r="Z20" s="91"/>
      <c r="AA20" s="91"/>
      <c r="AB20" s="91"/>
      <c r="AC20" s="47">
        <f t="shared" si="0"/>
        <v>0</v>
      </c>
      <c r="AD20" s="220">
        <f t="shared" si="1"/>
        <v>31</v>
      </c>
      <c r="AE20" s="241">
        <f t="shared" si="2"/>
        <v>275</v>
      </c>
    </row>
    <row r="21" spans="3:31" s="252" customFormat="1" x14ac:dyDescent="0.15">
      <c r="C21" s="29" t="s">
        <v>89</v>
      </c>
      <c r="D21" s="239">
        <v>11</v>
      </c>
      <c r="E21" s="91"/>
      <c r="F21" s="91"/>
      <c r="G21" s="91"/>
      <c r="H21" s="91"/>
      <c r="I21" s="91"/>
      <c r="J21" s="67"/>
      <c r="K21" s="67"/>
      <c r="L21" s="67"/>
      <c r="M21" s="67"/>
      <c r="N21" s="67"/>
      <c r="O21" s="67"/>
      <c r="P21" s="67"/>
      <c r="Q21" s="67"/>
      <c r="R21" s="67"/>
      <c r="S21" s="67"/>
      <c r="T21" s="67"/>
      <c r="U21" s="67"/>
      <c r="V21" s="67"/>
      <c r="W21" s="67"/>
      <c r="X21" s="91"/>
      <c r="Y21" s="91"/>
      <c r="Z21" s="91"/>
      <c r="AA21" s="91"/>
      <c r="AB21" s="91"/>
      <c r="AC21" s="47">
        <f t="shared" si="0"/>
        <v>0</v>
      </c>
      <c r="AD21" s="220">
        <f t="shared" si="1"/>
        <v>30</v>
      </c>
      <c r="AE21" s="241">
        <f t="shared" si="2"/>
        <v>306</v>
      </c>
    </row>
    <row r="22" spans="3:31" s="252" customFormat="1" ht="14" thickBot="1" x14ac:dyDescent="0.2">
      <c r="C22" s="29" t="s">
        <v>90</v>
      </c>
      <c r="D22" s="239">
        <v>12</v>
      </c>
      <c r="E22" s="91"/>
      <c r="F22" s="91"/>
      <c r="G22" s="91"/>
      <c r="H22" s="91"/>
      <c r="I22" s="91"/>
      <c r="J22" s="67"/>
      <c r="K22" s="67"/>
      <c r="L22" s="67"/>
      <c r="M22" s="67"/>
      <c r="N22" s="67"/>
      <c r="O22" s="67"/>
      <c r="P22" s="67"/>
      <c r="Q22" s="67"/>
      <c r="R22" s="67"/>
      <c r="S22" s="67"/>
      <c r="T22" s="67"/>
      <c r="U22" s="67"/>
      <c r="V22" s="67"/>
      <c r="W22" s="67"/>
      <c r="X22" s="91"/>
      <c r="Y22" s="91"/>
      <c r="Z22" s="91"/>
      <c r="AA22" s="91"/>
      <c r="AB22" s="91"/>
      <c r="AC22" s="47">
        <f t="shared" si="0"/>
        <v>0</v>
      </c>
      <c r="AD22" s="220">
        <f t="shared" si="1"/>
        <v>31</v>
      </c>
      <c r="AE22" s="241">
        <f t="shared" si="2"/>
        <v>336</v>
      </c>
    </row>
    <row r="23" spans="3:31" s="252" customFormat="1" ht="14" thickBot="1" x14ac:dyDescent="0.2">
      <c r="C23" s="37" t="s">
        <v>91</v>
      </c>
      <c r="D23" s="27"/>
      <c r="E23" s="52">
        <f>SUMPRODUCT(E11:E22,$AD11:$AD22)</f>
        <v>0</v>
      </c>
      <c r="F23" s="52">
        <f t="shared" ref="F23:AB23" si="3">SUMPRODUCT(F11:F22,$AD11:$AD22)</f>
        <v>0</v>
      </c>
      <c r="G23" s="52">
        <f t="shared" si="3"/>
        <v>0</v>
      </c>
      <c r="H23" s="52">
        <f t="shared" si="3"/>
        <v>0</v>
      </c>
      <c r="I23" s="52">
        <f t="shared" si="3"/>
        <v>0</v>
      </c>
      <c r="J23" s="52">
        <f t="shared" si="3"/>
        <v>0</v>
      </c>
      <c r="K23" s="52">
        <f t="shared" si="3"/>
        <v>0</v>
      </c>
      <c r="L23" s="52">
        <f t="shared" si="3"/>
        <v>0</v>
      </c>
      <c r="M23" s="52">
        <f t="shared" si="3"/>
        <v>0</v>
      </c>
      <c r="N23" s="52">
        <f t="shared" si="3"/>
        <v>0</v>
      </c>
      <c r="O23" s="52">
        <f t="shared" si="3"/>
        <v>0</v>
      </c>
      <c r="P23" s="52">
        <f t="shared" si="3"/>
        <v>0</v>
      </c>
      <c r="Q23" s="52">
        <f t="shared" si="3"/>
        <v>0</v>
      </c>
      <c r="R23" s="52">
        <f t="shared" si="3"/>
        <v>0</v>
      </c>
      <c r="S23" s="52">
        <f t="shared" si="3"/>
        <v>0</v>
      </c>
      <c r="T23" s="52">
        <f t="shared" si="3"/>
        <v>0</v>
      </c>
      <c r="U23" s="52">
        <f t="shared" si="3"/>
        <v>0</v>
      </c>
      <c r="V23" s="52">
        <f t="shared" si="3"/>
        <v>0</v>
      </c>
      <c r="W23" s="52">
        <f t="shared" si="3"/>
        <v>0</v>
      </c>
      <c r="X23" s="52">
        <f t="shared" si="3"/>
        <v>0</v>
      </c>
      <c r="Y23" s="52">
        <f t="shared" si="3"/>
        <v>0</v>
      </c>
      <c r="Z23" s="52">
        <f t="shared" si="3"/>
        <v>0</v>
      </c>
      <c r="AA23" s="52">
        <f t="shared" si="3"/>
        <v>0</v>
      </c>
      <c r="AB23" s="52">
        <f t="shared" si="3"/>
        <v>0</v>
      </c>
      <c r="AC23" s="48">
        <f>SUM(AC11:AC22)</f>
        <v>0</v>
      </c>
      <c r="AD23" s="218"/>
      <c r="AE23" s="239"/>
    </row>
    <row r="24" spans="3:31" s="252" customFormat="1" ht="14" thickBot="1" x14ac:dyDescent="0.2">
      <c r="C24" s="29"/>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49" t="str">
        <f>IF(AC23=SUM(E23:AB23),"","ERROR")</f>
        <v/>
      </c>
      <c r="AD24" s="218"/>
      <c r="AE24" s="239"/>
    </row>
    <row r="25" spans="3:31" s="252" customFormat="1" x14ac:dyDescent="0.15">
      <c r="C25" s="29"/>
      <c r="D25" s="30">
        <f>D8+1</f>
        <v>2</v>
      </c>
      <c r="E25" s="28">
        <f>E8+1</f>
        <v>1901</v>
      </c>
      <c r="F25" s="27"/>
      <c r="G25" s="27"/>
      <c r="H25" s="27"/>
      <c r="I25" s="27"/>
      <c r="J25" s="27"/>
      <c r="K25" s="27"/>
      <c r="L25" s="27"/>
      <c r="M25" s="27"/>
      <c r="N25" s="27"/>
      <c r="O25" s="27"/>
      <c r="P25" s="27"/>
      <c r="Q25" s="27"/>
      <c r="R25" s="27"/>
      <c r="S25" s="27"/>
      <c r="T25" s="27"/>
      <c r="U25" s="27"/>
      <c r="V25" s="27"/>
      <c r="W25" s="27"/>
      <c r="X25" s="27"/>
      <c r="Y25" s="27"/>
      <c r="Z25" s="27"/>
      <c r="AA25" s="27"/>
      <c r="AB25" s="27"/>
      <c r="AC25" s="50"/>
      <c r="AD25" s="218"/>
      <c r="AE25" s="239"/>
    </row>
    <row r="26" spans="3:31" s="252" customFormat="1" x14ac:dyDescent="0.15">
      <c r="C26" s="2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50"/>
      <c r="AD26" s="218"/>
      <c r="AE26" s="239"/>
    </row>
    <row r="27" spans="3:31" s="252" customFormat="1" x14ac:dyDescent="0.15">
      <c r="C27" s="29" t="s">
        <v>9</v>
      </c>
      <c r="D27" s="29"/>
      <c r="E27" s="89">
        <v>100</v>
      </c>
      <c r="F27" s="89">
        <v>200</v>
      </c>
      <c r="G27" s="89">
        <v>300</v>
      </c>
      <c r="H27" s="89">
        <v>400</v>
      </c>
      <c r="I27" s="89">
        <v>500</v>
      </c>
      <c r="J27" s="249">
        <v>600</v>
      </c>
      <c r="K27" s="249">
        <v>700</v>
      </c>
      <c r="L27" s="249">
        <v>800</v>
      </c>
      <c r="M27" s="249">
        <v>900</v>
      </c>
      <c r="N27" s="66">
        <v>1000</v>
      </c>
      <c r="O27" s="66">
        <v>1100</v>
      </c>
      <c r="P27" s="66">
        <v>1200</v>
      </c>
      <c r="Q27" s="66">
        <v>1300</v>
      </c>
      <c r="R27" s="66">
        <v>1400</v>
      </c>
      <c r="S27" s="66">
        <v>1500</v>
      </c>
      <c r="T27" s="66">
        <v>1600</v>
      </c>
      <c r="U27" s="66">
        <v>1700</v>
      </c>
      <c r="V27" s="66">
        <v>1800</v>
      </c>
      <c r="W27" s="66">
        <v>1900</v>
      </c>
      <c r="X27" s="90">
        <v>2000</v>
      </c>
      <c r="Y27" s="90">
        <v>2100</v>
      </c>
      <c r="Z27" s="90">
        <v>2200</v>
      </c>
      <c r="AA27" s="90">
        <v>2300</v>
      </c>
      <c r="AB27" s="90">
        <v>2400</v>
      </c>
      <c r="AC27" s="51" t="s">
        <v>79</v>
      </c>
      <c r="AD27" s="219" t="s">
        <v>162</v>
      </c>
      <c r="AE27" s="239"/>
    </row>
    <row r="28" spans="3:31" s="252" customFormat="1" x14ac:dyDescent="0.15">
      <c r="C28" s="29" t="s">
        <v>80</v>
      </c>
      <c r="D28" s="239">
        <v>1</v>
      </c>
      <c r="E28" s="91"/>
      <c r="F28" s="91"/>
      <c r="G28" s="91"/>
      <c r="H28" s="91"/>
      <c r="I28" s="91"/>
      <c r="J28" s="67"/>
      <c r="K28" s="67"/>
      <c r="L28" s="67"/>
      <c r="M28" s="67"/>
      <c r="N28" s="67"/>
      <c r="O28" s="67"/>
      <c r="P28" s="67"/>
      <c r="Q28" s="67"/>
      <c r="R28" s="67"/>
      <c r="S28" s="67"/>
      <c r="T28" s="67"/>
      <c r="U28" s="67"/>
      <c r="V28" s="67"/>
      <c r="W28" s="67"/>
      <c r="X28" s="91"/>
      <c r="Y28" s="91"/>
      <c r="Z28" s="91"/>
      <c r="AA28" s="91"/>
      <c r="AB28" s="91"/>
      <c r="AC28" s="47">
        <f>SUM(E28:AB28)*AD28</f>
        <v>0</v>
      </c>
      <c r="AD28" s="220">
        <f>DAY(EOMONTH(AE28,0))</f>
        <v>31</v>
      </c>
      <c r="AE28" s="241">
        <f>DATE($E$25,D28,1)</f>
        <v>367</v>
      </c>
    </row>
    <row r="29" spans="3:31" s="252" customFormat="1" x14ac:dyDescent="0.15">
      <c r="C29" s="29" t="s">
        <v>81</v>
      </c>
      <c r="D29" s="239">
        <v>2</v>
      </c>
      <c r="E29" s="91"/>
      <c r="F29" s="91"/>
      <c r="G29" s="91"/>
      <c r="H29" s="91"/>
      <c r="I29" s="91"/>
      <c r="J29" s="67"/>
      <c r="K29" s="67"/>
      <c r="L29" s="67"/>
      <c r="M29" s="67"/>
      <c r="N29" s="67"/>
      <c r="O29" s="67"/>
      <c r="P29" s="67"/>
      <c r="Q29" s="67"/>
      <c r="R29" s="67"/>
      <c r="S29" s="67"/>
      <c r="T29" s="67"/>
      <c r="U29" s="67"/>
      <c r="V29" s="67"/>
      <c r="W29" s="67"/>
      <c r="X29" s="91"/>
      <c r="Y29" s="91"/>
      <c r="Z29" s="91"/>
      <c r="AA29" s="91"/>
      <c r="AB29" s="91"/>
      <c r="AC29" s="47">
        <f t="shared" ref="AC29:AC39" si="4">SUM(E29:AB29)*AD29</f>
        <v>0</v>
      </c>
      <c r="AD29" s="220">
        <f t="shared" ref="AD29:AD39" si="5">DAY(EOMONTH(AE29,0))</f>
        <v>28</v>
      </c>
      <c r="AE29" s="241">
        <f t="shared" ref="AE29:AE39" si="6">DATE($E$25,D29,1)</f>
        <v>398</v>
      </c>
    </row>
    <row r="30" spans="3:31" s="252" customFormat="1" x14ac:dyDescent="0.15">
      <c r="C30" s="29" t="s">
        <v>82</v>
      </c>
      <c r="D30" s="239">
        <v>3</v>
      </c>
      <c r="E30" s="91"/>
      <c r="F30" s="91"/>
      <c r="G30" s="91"/>
      <c r="H30" s="91"/>
      <c r="I30" s="91"/>
      <c r="J30" s="67"/>
      <c r="K30" s="67"/>
      <c r="L30" s="67"/>
      <c r="M30" s="67"/>
      <c r="N30" s="67"/>
      <c r="O30" s="67"/>
      <c r="P30" s="67"/>
      <c r="Q30" s="67"/>
      <c r="R30" s="67"/>
      <c r="S30" s="67"/>
      <c r="T30" s="67"/>
      <c r="U30" s="67"/>
      <c r="V30" s="67"/>
      <c r="W30" s="67"/>
      <c r="X30" s="91"/>
      <c r="Y30" s="91"/>
      <c r="Z30" s="91"/>
      <c r="AA30" s="91"/>
      <c r="AB30" s="91"/>
      <c r="AC30" s="47">
        <f t="shared" si="4"/>
        <v>0</v>
      </c>
      <c r="AD30" s="220">
        <f t="shared" si="5"/>
        <v>31</v>
      </c>
      <c r="AE30" s="241">
        <f t="shared" si="6"/>
        <v>426</v>
      </c>
    </row>
    <row r="31" spans="3:31" s="252" customFormat="1" x14ac:dyDescent="0.15">
      <c r="C31" s="29" t="s">
        <v>83</v>
      </c>
      <c r="D31" s="239">
        <v>4</v>
      </c>
      <c r="E31" s="91"/>
      <c r="F31" s="91"/>
      <c r="G31" s="91"/>
      <c r="H31" s="91"/>
      <c r="I31" s="91"/>
      <c r="J31" s="67"/>
      <c r="K31" s="67"/>
      <c r="L31" s="67"/>
      <c r="M31" s="67"/>
      <c r="N31" s="67"/>
      <c r="O31" s="67"/>
      <c r="P31" s="67"/>
      <c r="Q31" s="67"/>
      <c r="R31" s="67"/>
      <c r="S31" s="67"/>
      <c r="T31" s="67"/>
      <c r="U31" s="67"/>
      <c r="V31" s="67"/>
      <c r="W31" s="67"/>
      <c r="X31" s="91"/>
      <c r="Y31" s="91"/>
      <c r="Z31" s="91"/>
      <c r="AA31" s="91"/>
      <c r="AB31" s="91"/>
      <c r="AC31" s="47">
        <f t="shared" si="4"/>
        <v>0</v>
      </c>
      <c r="AD31" s="220">
        <f t="shared" si="5"/>
        <v>30</v>
      </c>
      <c r="AE31" s="241">
        <f t="shared" si="6"/>
        <v>457</v>
      </c>
    </row>
    <row r="32" spans="3:31" s="252" customFormat="1" x14ac:dyDescent="0.15">
      <c r="C32" s="29" t="s">
        <v>75</v>
      </c>
      <c r="D32" s="239">
        <v>5</v>
      </c>
      <c r="E32" s="91"/>
      <c r="F32" s="91"/>
      <c r="G32" s="91"/>
      <c r="H32" s="91"/>
      <c r="I32" s="91"/>
      <c r="J32" s="67"/>
      <c r="K32" s="67"/>
      <c r="L32" s="67"/>
      <c r="M32" s="67"/>
      <c r="N32" s="67"/>
      <c r="O32" s="67"/>
      <c r="P32" s="67"/>
      <c r="Q32" s="67"/>
      <c r="R32" s="67"/>
      <c r="S32" s="67"/>
      <c r="T32" s="67"/>
      <c r="U32" s="67"/>
      <c r="V32" s="67"/>
      <c r="W32" s="67"/>
      <c r="X32" s="91"/>
      <c r="Y32" s="91"/>
      <c r="Z32" s="91"/>
      <c r="AA32" s="91"/>
      <c r="AB32" s="91"/>
      <c r="AC32" s="47">
        <f t="shared" si="4"/>
        <v>0</v>
      </c>
      <c r="AD32" s="220">
        <f t="shared" si="5"/>
        <v>31</v>
      </c>
      <c r="AE32" s="241">
        <f t="shared" si="6"/>
        <v>487</v>
      </c>
    </row>
    <row r="33" spans="3:31" s="252" customFormat="1" x14ac:dyDescent="0.15">
      <c r="C33" s="29" t="s">
        <v>84</v>
      </c>
      <c r="D33" s="239">
        <v>6</v>
      </c>
      <c r="E33" s="91"/>
      <c r="F33" s="91"/>
      <c r="G33" s="91"/>
      <c r="H33" s="91"/>
      <c r="I33" s="91"/>
      <c r="J33" s="67"/>
      <c r="K33" s="67"/>
      <c r="L33" s="67"/>
      <c r="M33" s="67"/>
      <c r="N33" s="67"/>
      <c r="O33" s="67"/>
      <c r="P33" s="67"/>
      <c r="Q33" s="67"/>
      <c r="R33" s="67"/>
      <c r="S33" s="67"/>
      <c r="T33" s="67"/>
      <c r="U33" s="67"/>
      <c r="V33" s="67"/>
      <c r="W33" s="67"/>
      <c r="X33" s="91"/>
      <c r="Y33" s="91"/>
      <c r="Z33" s="91"/>
      <c r="AA33" s="91"/>
      <c r="AB33" s="91"/>
      <c r="AC33" s="47">
        <f t="shared" si="4"/>
        <v>0</v>
      </c>
      <c r="AD33" s="220">
        <f t="shared" si="5"/>
        <v>30</v>
      </c>
      <c r="AE33" s="241">
        <f t="shared" si="6"/>
        <v>518</v>
      </c>
    </row>
    <row r="34" spans="3:31" s="252" customFormat="1" x14ac:dyDescent="0.15">
      <c r="C34" s="29" t="s">
        <v>85</v>
      </c>
      <c r="D34" s="239">
        <v>7</v>
      </c>
      <c r="E34" s="91"/>
      <c r="F34" s="91"/>
      <c r="G34" s="91"/>
      <c r="H34" s="91"/>
      <c r="I34" s="91"/>
      <c r="J34" s="67"/>
      <c r="K34" s="67"/>
      <c r="L34" s="67"/>
      <c r="M34" s="67"/>
      <c r="N34" s="67"/>
      <c r="O34" s="67"/>
      <c r="P34" s="67"/>
      <c r="Q34" s="67"/>
      <c r="R34" s="67"/>
      <c r="S34" s="67"/>
      <c r="T34" s="67"/>
      <c r="U34" s="67"/>
      <c r="V34" s="67"/>
      <c r="W34" s="67"/>
      <c r="X34" s="91"/>
      <c r="Y34" s="91"/>
      <c r="Z34" s="91"/>
      <c r="AA34" s="91"/>
      <c r="AB34" s="91"/>
      <c r="AC34" s="47">
        <f t="shared" si="4"/>
        <v>0</v>
      </c>
      <c r="AD34" s="220">
        <f t="shared" si="5"/>
        <v>31</v>
      </c>
      <c r="AE34" s="241">
        <f t="shared" si="6"/>
        <v>548</v>
      </c>
    </row>
    <row r="35" spans="3:31" s="252" customFormat="1" x14ac:dyDescent="0.15">
      <c r="C35" s="29" t="s">
        <v>86</v>
      </c>
      <c r="D35" s="239">
        <v>8</v>
      </c>
      <c r="E35" s="91"/>
      <c r="F35" s="91"/>
      <c r="G35" s="91"/>
      <c r="H35" s="91"/>
      <c r="I35" s="91"/>
      <c r="J35" s="67"/>
      <c r="K35" s="67"/>
      <c r="L35" s="67"/>
      <c r="M35" s="67"/>
      <c r="N35" s="67"/>
      <c r="O35" s="67"/>
      <c r="P35" s="67"/>
      <c r="Q35" s="67"/>
      <c r="R35" s="67"/>
      <c r="S35" s="67"/>
      <c r="T35" s="67"/>
      <c r="U35" s="67"/>
      <c r="V35" s="67"/>
      <c r="W35" s="67"/>
      <c r="X35" s="91"/>
      <c r="Y35" s="91"/>
      <c r="Z35" s="91"/>
      <c r="AA35" s="91"/>
      <c r="AB35" s="91"/>
      <c r="AC35" s="47">
        <f t="shared" si="4"/>
        <v>0</v>
      </c>
      <c r="AD35" s="220">
        <f t="shared" si="5"/>
        <v>31</v>
      </c>
      <c r="AE35" s="241">
        <f t="shared" si="6"/>
        <v>579</v>
      </c>
    </row>
    <row r="36" spans="3:31" s="252" customFormat="1" x14ac:dyDescent="0.15">
      <c r="C36" s="29" t="s">
        <v>87</v>
      </c>
      <c r="D36" s="239">
        <v>9</v>
      </c>
      <c r="E36" s="91"/>
      <c r="F36" s="91"/>
      <c r="G36" s="91"/>
      <c r="H36" s="91"/>
      <c r="I36" s="91"/>
      <c r="J36" s="67"/>
      <c r="K36" s="67"/>
      <c r="L36" s="67"/>
      <c r="M36" s="67"/>
      <c r="N36" s="67"/>
      <c r="O36" s="67"/>
      <c r="P36" s="67"/>
      <c r="Q36" s="67"/>
      <c r="R36" s="67"/>
      <c r="S36" s="67"/>
      <c r="T36" s="67"/>
      <c r="U36" s="67"/>
      <c r="V36" s="67"/>
      <c r="W36" s="67"/>
      <c r="X36" s="91"/>
      <c r="Y36" s="91"/>
      <c r="Z36" s="91"/>
      <c r="AA36" s="91"/>
      <c r="AB36" s="91"/>
      <c r="AC36" s="47">
        <f t="shared" si="4"/>
        <v>0</v>
      </c>
      <c r="AD36" s="220">
        <f t="shared" si="5"/>
        <v>30</v>
      </c>
      <c r="AE36" s="241">
        <f t="shared" si="6"/>
        <v>610</v>
      </c>
    </row>
    <row r="37" spans="3:31" s="252" customFormat="1" x14ac:dyDescent="0.15">
      <c r="C37" s="29" t="s">
        <v>88</v>
      </c>
      <c r="D37" s="239">
        <v>10</v>
      </c>
      <c r="E37" s="91"/>
      <c r="F37" s="91"/>
      <c r="G37" s="91"/>
      <c r="H37" s="91"/>
      <c r="I37" s="91"/>
      <c r="J37" s="67"/>
      <c r="K37" s="67"/>
      <c r="L37" s="67"/>
      <c r="M37" s="67"/>
      <c r="N37" s="67"/>
      <c r="O37" s="67"/>
      <c r="P37" s="67"/>
      <c r="Q37" s="67"/>
      <c r="R37" s="67"/>
      <c r="S37" s="67"/>
      <c r="T37" s="67"/>
      <c r="U37" s="67"/>
      <c r="V37" s="67"/>
      <c r="W37" s="67"/>
      <c r="X37" s="91"/>
      <c r="Y37" s="91"/>
      <c r="Z37" s="91"/>
      <c r="AA37" s="91"/>
      <c r="AB37" s="91"/>
      <c r="AC37" s="47">
        <f t="shared" si="4"/>
        <v>0</v>
      </c>
      <c r="AD37" s="220">
        <f t="shared" si="5"/>
        <v>31</v>
      </c>
      <c r="AE37" s="241">
        <f t="shared" si="6"/>
        <v>640</v>
      </c>
    </row>
    <row r="38" spans="3:31" s="252" customFormat="1" x14ac:dyDescent="0.15">
      <c r="C38" s="29" t="s">
        <v>89</v>
      </c>
      <c r="D38" s="239">
        <v>11</v>
      </c>
      <c r="E38" s="91"/>
      <c r="F38" s="91"/>
      <c r="G38" s="91"/>
      <c r="H38" s="91"/>
      <c r="I38" s="91"/>
      <c r="J38" s="67"/>
      <c r="K38" s="67"/>
      <c r="L38" s="67"/>
      <c r="M38" s="67"/>
      <c r="N38" s="67"/>
      <c r="O38" s="67"/>
      <c r="P38" s="67"/>
      <c r="Q38" s="67"/>
      <c r="R38" s="67"/>
      <c r="S38" s="67"/>
      <c r="T38" s="67"/>
      <c r="U38" s="67"/>
      <c r="V38" s="67"/>
      <c r="W38" s="67"/>
      <c r="X38" s="91"/>
      <c r="Y38" s="91"/>
      <c r="Z38" s="91"/>
      <c r="AA38" s="91"/>
      <c r="AB38" s="91"/>
      <c r="AC38" s="47">
        <f t="shared" si="4"/>
        <v>0</v>
      </c>
      <c r="AD38" s="220">
        <f t="shared" si="5"/>
        <v>30</v>
      </c>
      <c r="AE38" s="241">
        <f t="shared" si="6"/>
        <v>671</v>
      </c>
    </row>
    <row r="39" spans="3:31" s="252" customFormat="1" ht="14" thickBot="1" x14ac:dyDescent="0.2">
      <c r="C39" s="29" t="s">
        <v>90</v>
      </c>
      <c r="D39" s="239">
        <v>12</v>
      </c>
      <c r="E39" s="91"/>
      <c r="F39" s="91"/>
      <c r="G39" s="91"/>
      <c r="H39" s="91"/>
      <c r="I39" s="91"/>
      <c r="J39" s="67"/>
      <c r="K39" s="67"/>
      <c r="L39" s="67"/>
      <c r="M39" s="67"/>
      <c r="N39" s="67"/>
      <c r="O39" s="67"/>
      <c r="P39" s="67"/>
      <c r="Q39" s="67"/>
      <c r="R39" s="67"/>
      <c r="S39" s="67"/>
      <c r="T39" s="67"/>
      <c r="U39" s="67"/>
      <c r="V39" s="67"/>
      <c r="W39" s="67"/>
      <c r="X39" s="91"/>
      <c r="Y39" s="91"/>
      <c r="Z39" s="91"/>
      <c r="AA39" s="91"/>
      <c r="AB39" s="91"/>
      <c r="AC39" s="47">
        <f t="shared" si="4"/>
        <v>0</v>
      </c>
      <c r="AD39" s="220">
        <f t="shared" si="5"/>
        <v>31</v>
      </c>
      <c r="AE39" s="241">
        <f t="shared" si="6"/>
        <v>701</v>
      </c>
    </row>
    <row r="40" spans="3:31" s="252" customFormat="1" ht="14" thickBot="1" x14ac:dyDescent="0.2">
      <c r="C40" s="37" t="s">
        <v>91</v>
      </c>
      <c r="D40" s="27"/>
      <c r="E40" s="26">
        <f t="shared" ref="E40:AB40" si="7">SUMPRODUCT(E28:E39,$AD28:$AD39)</f>
        <v>0</v>
      </c>
      <c r="F40" s="26">
        <f t="shared" si="7"/>
        <v>0</v>
      </c>
      <c r="G40" s="26">
        <f t="shared" si="7"/>
        <v>0</v>
      </c>
      <c r="H40" s="26">
        <f t="shared" si="7"/>
        <v>0</v>
      </c>
      <c r="I40" s="26">
        <f t="shared" si="7"/>
        <v>0</v>
      </c>
      <c r="J40" s="26">
        <f t="shared" si="7"/>
        <v>0</v>
      </c>
      <c r="K40" s="26">
        <f t="shared" si="7"/>
        <v>0</v>
      </c>
      <c r="L40" s="26">
        <f t="shared" si="7"/>
        <v>0</v>
      </c>
      <c r="M40" s="26">
        <f t="shared" si="7"/>
        <v>0</v>
      </c>
      <c r="N40" s="26">
        <f t="shared" si="7"/>
        <v>0</v>
      </c>
      <c r="O40" s="26">
        <f t="shared" si="7"/>
        <v>0</v>
      </c>
      <c r="P40" s="26">
        <f t="shared" si="7"/>
        <v>0</v>
      </c>
      <c r="Q40" s="26">
        <f t="shared" si="7"/>
        <v>0</v>
      </c>
      <c r="R40" s="26">
        <f t="shared" si="7"/>
        <v>0</v>
      </c>
      <c r="S40" s="26">
        <f t="shared" si="7"/>
        <v>0</v>
      </c>
      <c r="T40" s="26">
        <f t="shared" si="7"/>
        <v>0</v>
      </c>
      <c r="U40" s="26">
        <f t="shared" si="7"/>
        <v>0</v>
      </c>
      <c r="V40" s="26">
        <f t="shared" si="7"/>
        <v>0</v>
      </c>
      <c r="W40" s="26">
        <f t="shared" si="7"/>
        <v>0</v>
      </c>
      <c r="X40" s="26">
        <f t="shared" si="7"/>
        <v>0</v>
      </c>
      <c r="Y40" s="26">
        <f t="shared" si="7"/>
        <v>0</v>
      </c>
      <c r="Z40" s="26">
        <f t="shared" si="7"/>
        <v>0</v>
      </c>
      <c r="AA40" s="26">
        <f t="shared" si="7"/>
        <v>0</v>
      </c>
      <c r="AB40" s="26">
        <f t="shared" si="7"/>
        <v>0</v>
      </c>
      <c r="AC40" s="48">
        <f>SUM(AC28:AC39)</f>
        <v>0</v>
      </c>
      <c r="AD40" s="221"/>
      <c r="AE40" s="241"/>
    </row>
    <row r="41" spans="3:31" s="252" customFormat="1" ht="14" thickBot="1" x14ac:dyDescent="0.2">
      <c r="C41" s="29"/>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49" t="str">
        <f>IF(AC40=SUM(E40:AB40),"","ERROR")</f>
        <v/>
      </c>
      <c r="AD41" s="221"/>
      <c r="AE41" s="241"/>
    </row>
    <row r="42" spans="3:31" s="252" customFormat="1" x14ac:dyDescent="0.15">
      <c r="C42" s="29"/>
      <c r="D42" s="30">
        <f>D25+1</f>
        <v>3</v>
      </c>
      <c r="E42" s="28">
        <f>E25+1</f>
        <v>1902</v>
      </c>
      <c r="F42" s="27"/>
      <c r="G42" s="27"/>
      <c r="H42" s="27"/>
      <c r="I42" s="27"/>
      <c r="J42" s="27"/>
      <c r="K42" s="27"/>
      <c r="L42" s="27"/>
      <c r="M42" s="27"/>
      <c r="N42" s="27"/>
      <c r="O42" s="27"/>
      <c r="P42" s="27"/>
      <c r="Q42" s="27"/>
      <c r="R42" s="27"/>
      <c r="S42" s="27"/>
      <c r="T42" s="27"/>
      <c r="U42" s="27"/>
      <c r="V42" s="27"/>
      <c r="W42" s="27"/>
      <c r="X42" s="27"/>
      <c r="Y42" s="27"/>
      <c r="Z42" s="27"/>
      <c r="AA42" s="27"/>
      <c r="AB42" s="27"/>
      <c r="AC42" s="50"/>
      <c r="AD42" s="221"/>
      <c r="AE42" s="241"/>
    </row>
    <row r="43" spans="3:31" s="252" customFormat="1" x14ac:dyDescent="0.15">
      <c r="C43" s="2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50"/>
      <c r="AD43" s="221"/>
      <c r="AE43" s="239"/>
    </row>
    <row r="44" spans="3:31" s="252" customFormat="1" x14ac:dyDescent="0.15">
      <c r="C44" s="29" t="s">
        <v>9</v>
      </c>
      <c r="D44" s="29"/>
      <c r="E44" s="89">
        <v>100</v>
      </c>
      <c r="F44" s="89">
        <v>200</v>
      </c>
      <c r="G44" s="89">
        <v>300</v>
      </c>
      <c r="H44" s="89">
        <v>400</v>
      </c>
      <c r="I44" s="89">
        <v>500</v>
      </c>
      <c r="J44" s="249">
        <v>600</v>
      </c>
      <c r="K44" s="249">
        <v>700</v>
      </c>
      <c r="L44" s="249">
        <v>800</v>
      </c>
      <c r="M44" s="249">
        <v>900</v>
      </c>
      <c r="N44" s="66">
        <v>1000</v>
      </c>
      <c r="O44" s="66">
        <v>1100</v>
      </c>
      <c r="P44" s="66">
        <v>1200</v>
      </c>
      <c r="Q44" s="66">
        <v>1300</v>
      </c>
      <c r="R44" s="66">
        <v>1400</v>
      </c>
      <c r="S44" s="66">
        <v>1500</v>
      </c>
      <c r="T44" s="66">
        <v>1600</v>
      </c>
      <c r="U44" s="66">
        <v>1700</v>
      </c>
      <c r="V44" s="66">
        <v>1800</v>
      </c>
      <c r="W44" s="66">
        <v>1900</v>
      </c>
      <c r="X44" s="90">
        <v>2000</v>
      </c>
      <c r="Y44" s="90">
        <v>2100</v>
      </c>
      <c r="Z44" s="90">
        <v>2200</v>
      </c>
      <c r="AA44" s="90">
        <v>2300</v>
      </c>
      <c r="AB44" s="90">
        <v>2400</v>
      </c>
      <c r="AC44" s="51" t="s">
        <v>79</v>
      </c>
      <c r="AD44" s="219" t="s">
        <v>162</v>
      </c>
      <c r="AE44" s="239"/>
    </row>
    <row r="45" spans="3:31" s="252" customFormat="1" x14ac:dyDescent="0.15">
      <c r="C45" s="29" t="s">
        <v>80</v>
      </c>
      <c r="D45" s="239">
        <v>1</v>
      </c>
      <c r="E45" s="91"/>
      <c r="F45" s="91"/>
      <c r="G45" s="91"/>
      <c r="H45" s="91"/>
      <c r="I45" s="91"/>
      <c r="J45" s="67"/>
      <c r="K45" s="67"/>
      <c r="L45" s="67"/>
      <c r="M45" s="67"/>
      <c r="N45" s="67"/>
      <c r="O45" s="67"/>
      <c r="P45" s="67"/>
      <c r="Q45" s="67"/>
      <c r="R45" s="67"/>
      <c r="S45" s="67"/>
      <c r="T45" s="67"/>
      <c r="U45" s="67"/>
      <c r="V45" s="67"/>
      <c r="W45" s="67"/>
      <c r="X45" s="91"/>
      <c r="Y45" s="91"/>
      <c r="Z45" s="91"/>
      <c r="AA45" s="91"/>
      <c r="AB45" s="91"/>
      <c r="AC45" s="47">
        <f>SUM(E45:AB45)*AD45</f>
        <v>0</v>
      </c>
      <c r="AD45" s="220">
        <f>DAY(EOMONTH(AE45,0))</f>
        <v>31</v>
      </c>
      <c r="AE45" s="241">
        <f>DATE($E$42,D45,1)</f>
        <v>732</v>
      </c>
    </row>
    <row r="46" spans="3:31" s="252" customFormat="1" x14ac:dyDescent="0.15">
      <c r="C46" s="29" t="s">
        <v>81</v>
      </c>
      <c r="D46" s="239">
        <v>2</v>
      </c>
      <c r="E46" s="91"/>
      <c r="F46" s="91"/>
      <c r="G46" s="91"/>
      <c r="H46" s="91"/>
      <c r="I46" s="91"/>
      <c r="J46" s="67"/>
      <c r="K46" s="67"/>
      <c r="L46" s="67"/>
      <c r="M46" s="67"/>
      <c r="N46" s="67"/>
      <c r="O46" s="67"/>
      <c r="P46" s="67"/>
      <c r="Q46" s="67"/>
      <c r="R46" s="67"/>
      <c r="S46" s="67"/>
      <c r="T46" s="67"/>
      <c r="U46" s="67"/>
      <c r="V46" s="67"/>
      <c r="W46" s="67"/>
      <c r="X46" s="91"/>
      <c r="Y46" s="91"/>
      <c r="Z46" s="91"/>
      <c r="AA46" s="91"/>
      <c r="AB46" s="91"/>
      <c r="AC46" s="47">
        <f t="shared" ref="AC46:AC56" si="8">SUM(E46:AB46)*AD46</f>
        <v>0</v>
      </c>
      <c r="AD46" s="220">
        <f t="shared" ref="AD46:AD56" si="9">DAY(EOMONTH(AE46,0))</f>
        <v>28</v>
      </c>
      <c r="AE46" s="241">
        <f t="shared" ref="AE46:AE56" si="10">DATE($E$42,D46,1)</f>
        <v>763</v>
      </c>
    </row>
    <row r="47" spans="3:31" s="252" customFormat="1" x14ac:dyDescent="0.15">
      <c r="C47" s="29" t="s">
        <v>82</v>
      </c>
      <c r="D47" s="239">
        <v>3</v>
      </c>
      <c r="E47" s="91"/>
      <c r="F47" s="91"/>
      <c r="G47" s="91"/>
      <c r="H47" s="91"/>
      <c r="I47" s="91"/>
      <c r="J47" s="67"/>
      <c r="K47" s="67"/>
      <c r="L47" s="67"/>
      <c r="M47" s="67"/>
      <c r="N47" s="67"/>
      <c r="O47" s="67"/>
      <c r="P47" s="67"/>
      <c r="Q47" s="67"/>
      <c r="R47" s="67"/>
      <c r="S47" s="67"/>
      <c r="T47" s="67"/>
      <c r="U47" s="67"/>
      <c r="V47" s="67"/>
      <c r="W47" s="67"/>
      <c r="X47" s="91"/>
      <c r="Y47" s="91"/>
      <c r="Z47" s="91"/>
      <c r="AA47" s="91"/>
      <c r="AB47" s="91"/>
      <c r="AC47" s="47">
        <f t="shared" si="8"/>
        <v>0</v>
      </c>
      <c r="AD47" s="220">
        <f t="shared" si="9"/>
        <v>31</v>
      </c>
      <c r="AE47" s="241">
        <f t="shared" si="10"/>
        <v>791</v>
      </c>
    </row>
    <row r="48" spans="3:31" s="252" customFormat="1" x14ac:dyDescent="0.15">
      <c r="C48" s="29" t="s">
        <v>83</v>
      </c>
      <c r="D48" s="239">
        <v>4</v>
      </c>
      <c r="E48" s="91"/>
      <c r="F48" s="91"/>
      <c r="G48" s="91"/>
      <c r="H48" s="91"/>
      <c r="I48" s="91"/>
      <c r="J48" s="67"/>
      <c r="K48" s="67"/>
      <c r="L48" s="67"/>
      <c r="M48" s="67"/>
      <c r="N48" s="67"/>
      <c r="O48" s="67"/>
      <c r="P48" s="67"/>
      <c r="Q48" s="67"/>
      <c r="R48" s="67"/>
      <c r="S48" s="67"/>
      <c r="T48" s="67"/>
      <c r="U48" s="67"/>
      <c r="V48" s="67"/>
      <c r="W48" s="67"/>
      <c r="X48" s="91"/>
      <c r="Y48" s="91"/>
      <c r="Z48" s="91"/>
      <c r="AA48" s="91"/>
      <c r="AB48" s="91"/>
      <c r="AC48" s="47">
        <f t="shared" si="8"/>
        <v>0</v>
      </c>
      <c r="AD48" s="220">
        <f t="shared" si="9"/>
        <v>30</v>
      </c>
      <c r="AE48" s="241">
        <f t="shared" si="10"/>
        <v>822</v>
      </c>
    </row>
    <row r="49" spans="3:31" s="252" customFormat="1" x14ac:dyDescent="0.15">
      <c r="C49" s="29" t="s">
        <v>75</v>
      </c>
      <c r="D49" s="239">
        <v>5</v>
      </c>
      <c r="E49" s="91"/>
      <c r="F49" s="91"/>
      <c r="G49" s="91"/>
      <c r="H49" s="91"/>
      <c r="I49" s="91"/>
      <c r="J49" s="67"/>
      <c r="K49" s="67"/>
      <c r="L49" s="67"/>
      <c r="M49" s="67"/>
      <c r="N49" s="67"/>
      <c r="O49" s="67"/>
      <c r="P49" s="67"/>
      <c r="Q49" s="67"/>
      <c r="R49" s="67"/>
      <c r="S49" s="67"/>
      <c r="T49" s="67"/>
      <c r="U49" s="67"/>
      <c r="V49" s="67"/>
      <c r="W49" s="67"/>
      <c r="X49" s="91"/>
      <c r="Y49" s="91"/>
      <c r="Z49" s="91"/>
      <c r="AA49" s="91"/>
      <c r="AB49" s="91"/>
      <c r="AC49" s="47">
        <f t="shared" si="8"/>
        <v>0</v>
      </c>
      <c r="AD49" s="220">
        <f t="shared" si="9"/>
        <v>31</v>
      </c>
      <c r="AE49" s="241">
        <f t="shared" si="10"/>
        <v>852</v>
      </c>
    </row>
    <row r="50" spans="3:31" s="252" customFormat="1" x14ac:dyDescent="0.15">
      <c r="C50" s="29" t="s">
        <v>84</v>
      </c>
      <c r="D50" s="239">
        <v>6</v>
      </c>
      <c r="E50" s="91"/>
      <c r="F50" s="91"/>
      <c r="G50" s="91"/>
      <c r="H50" s="91"/>
      <c r="I50" s="91"/>
      <c r="J50" s="67"/>
      <c r="K50" s="67"/>
      <c r="L50" s="67"/>
      <c r="M50" s="67"/>
      <c r="N50" s="67"/>
      <c r="O50" s="67"/>
      <c r="P50" s="67"/>
      <c r="Q50" s="67"/>
      <c r="R50" s="67"/>
      <c r="S50" s="67"/>
      <c r="T50" s="67"/>
      <c r="U50" s="67"/>
      <c r="V50" s="67"/>
      <c r="W50" s="67"/>
      <c r="X50" s="91"/>
      <c r="Y50" s="91"/>
      <c r="Z50" s="91"/>
      <c r="AA50" s="91"/>
      <c r="AB50" s="91"/>
      <c r="AC50" s="47">
        <f t="shared" si="8"/>
        <v>0</v>
      </c>
      <c r="AD50" s="220">
        <f t="shared" si="9"/>
        <v>30</v>
      </c>
      <c r="AE50" s="241">
        <f t="shared" si="10"/>
        <v>883</v>
      </c>
    </row>
    <row r="51" spans="3:31" s="252" customFormat="1" x14ac:dyDescent="0.15">
      <c r="C51" s="29" t="s">
        <v>85</v>
      </c>
      <c r="D51" s="239">
        <v>7</v>
      </c>
      <c r="E51" s="91"/>
      <c r="F51" s="91"/>
      <c r="G51" s="91"/>
      <c r="H51" s="91"/>
      <c r="I51" s="91"/>
      <c r="J51" s="67"/>
      <c r="K51" s="67"/>
      <c r="L51" s="67"/>
      <c r="M51" s="67"/>
      <c r="N51" s="67"/>
      <c r="O51" s="67"/>
      <c r="P51" s="67"/>
      <c r="Q51" s="67"/>
      <c r="R51" s="67"/>
      <c r="S51" s="67"/>
      <c r="T51" s="67"/>
      <c r="U51" s="67"/>
      <c r="V51" s="67"/>
      <c r="W51" s="67"/>
      <c r="X51" s="91"/>
      <c r="Y51" s="91"/>
      <c r="Z51" s="91"/>
      <c r="AA51" s="91"/>
      <c r="AB51" s="91"/>
      <c r="AC51" s="47">
        <f t="shared" si="8"/>
        <v>0</v>
      </c>
      <c r="AD51" s="220">
        <f t="shared" si="9"/>
        <v>31</v>
      </c>
      <c r="AE51" s="241">
        <f t="shared" si="10"/>
        <v>913</v>
      </c>
    </row>
    <row r="52" spans="3:31" s="252" customFormat="1" x14ac:dyDescent="0.15">
      <c r="C52" s="29" t="s">
        <v>86</v>
      </c>
      <c r="D52" s="239">
        <v>8</v>
      </c>
      <c r="E52" s="91"/>
      <c r="F52" s="91"/>
      <c r="G52" s="91"/>
      <c r="H52" s="91"/>
      <c r="I52" s="91"/>
      <c r="J52" s="67"/>
      <c r="K52" s="67"/>
      <c r="L52" s="67"/>
      <c r="M52" s="67"/>
      <c r="N52" s="67"/>
      <c r="O52" s="67"/>
      <c r="P52" s="67"/>
      <c r="Q52" s="67"/>
      <c r="R52" s="67"/>
      <c r="S52" s="67"/>
      <c r="T52" s="67"/>
      <c r="U52" s="67"/>
      <c r="V52" s="67"/>
      <c r="W52" s="67"/>
      <c r="X52" s="91"/>
      <c r="Y52" s="91"/>
      <c r="Z52" s="91"/>
      <c r="AA52" s="91"/>
      <c r="AB52" s="91"/>
      <c r="AC52" s="47">
        <f t="shared" si="8"/>
        <v>0</v>
      </c>
      <c r="AD52" s="220">
        <f t="shared" si="9"/>
        <v>31</v>
      </c>
      <c r="AE52" s="241">
        <f t="shared" si="10"/>
        <v>944</v>
      </c>
    </row>
    <row r="53" spans="3:31" s="252" customFormat="1" x14ac:dyDescent="0.15">
      <c r="C53" s="29" t="s">
        <v>87</v>
      </c>
      <c r="D53" s="239">
        <v>9</v>
      </c>
      <c r="E53" s="91"/>
      <c r="F53" s="91"/>
      <c r="G53" s="91"/>
      <c r="H53" s="91"/>
      <c r="I53" s="91"/>
      <c r="J53" s="67"/>
      <c r="K53" s="67"/>
      <c r="L53" s="67"/>
      <c r="M53" s="67"/>
      <c r="N53" s="67"/>
      <c r="O53" s="67"/>
      <c r="P53" s="67"/>
      <c r="Q53" s="67"/>
      <c r="R53" s="67"/>
      <c r="S53" s="67"/>
      <c r="T53" s="67"/>
      <c r="U53" s="67"/>
      <c r="V53" s="67"/>
      <c r="W53" s="67"/>
      <c r="X53" s="91"/>
      <c r="Y53" s="91"/>
      <c r="Z53" s="91"/>
      <c r="AA53" s="91"/>
      <c r="AB53" s="91"/>
      <c r="AC53" s="47">
        <f t="shared" si="8"/>
        <v>0</v>
      </c>
      <c r="AD53" s="220">
        <f t="shared" si="9"/>
        <v>30</v>
      </c>
      <c r="AE53" s="241">
        <f t="shared" si="10"/>
        <v>975</v>
      </c>
    </row>
    <row r="54" spans="3:31" s="252" customFormat="1" x14ac:dyDescent="0.15">
      <c r="C54" s="29" t="s">
        <v>88</v>
      </c>
      <c r="D54" s="239">
        <v>10</v>
      </c>
      <c r="E54" s="91"/>
      <c r="F54" s="91"/>
      <c r="G54" s="91"/>
      <c r="H54" s="91"/>
      <c r="I54" s="91"/>
      <c r="J54" s="67"/>
      <c r="K54" s="67"/>
      <c r="L54" s="67"/>
      <c r="M54" s="67"/>
      <c r="N54" s="67"/>
      <c r="O54" s="67"/>
      <c r="P54" s="67"/>
      <c r="Q54" s="67"/>
      <c r="R54" s="67"/>
      <c r="S54" s="67"/>
      <c r="T54" s="67"/>
      <c r="U54" s="67"/>
      <c r="V54" s="67"/>
      <c r="W54" s="67"/>
      <c r="X54" s="91"/>
      <c r="Y54" s="91"/>
      <c r="Z54" s="91"/>
      <c r="AA54" s="91"/>
      <c r="AB54" s="91"/>
      <c r="AC54" s="47">
        <f t="shared" si="8"/>
        <v>0</v>
      </c>
      <c r="AD54" s="220">
        <f t="shared" si="9"/>
        <v>31</v>
      </c>
      <c r="AE54" s="241">
        <f t="shared" si="10"/>
        <v>1005</v>
      </c>
    </row>
    <row r="55" spans="3:31" s="252" customFormat="1" x14ac:dyDescent="0.15">
      <c r="C55" s="29" t="s">
        <v>89</v>
      </c>
      <c r="D55" s="239">
        <v>11</v>
      </c>
      <c r="E55" s="91"/>
      <c r="F55" s="91"/>
      <c r="G55" s="91"/>
      <c r="H55" s="91"/>
      <c r="I55" s="91"/>
      <c r="J55" s="67"/>
      <c r="K55" s="67"/>
      <c r="L55" s="67"/>
      <c r="M55" s="67"/>
      <c r="N55" s="67"/>
      <c r="O55" s="67"/>
      <c r="P55" s="67"/>
      <c r="Q55" s="67"/>
      <c r="R55" s="67"/>
      <c r="S55" s="67"/>
      <c r="T55" s="67"/>
      <c r="U55" s="67"/>
      <c r="V55" s="67"/>
      <c r="W55" s="67"/>
      <c r="X55" s="91"/>
      <c r="Y55" s="91"/>
      <c r="Z55" s="91"/>
      <c r="AA55" s="91"/>
      <c r="AB55" s="91"/>
      <c r="AC55" s="47">
        <f t="shared" si="8"/>
        <v>0</v>
      </c>
      <c r="AD55" s="220">
        <f t="shared" si="9"/>
        <v>30</v>
      </c>
      <c r="AE55" s="241">
        <f t="shared" si="10"/>
        <v>1036</v>
      </c>
    </row>
    <row r="56" spans="3:31" s="252" customFormat="1" ht="14" thickBot="1" x14ac:dyDescent="0.2">
      <c r="C56" s="29" t="s">
        <v>90</v>
      </c>
      <c r="D56" s="239">
        <v>12</v>
      </c>
      <c r="E56" s="91"/>
      <c r="F56" s="91"/>
      <c r="G56" s="91"/>
      <c r="H56" s="91"/>
      <c r="I56" s="91"/>
      <c r="J56" s="67"/>
      <c r="K56" s="67"/>
      <c r="L56" s="67"/>
      <c r="M56" s="67"/>
      <c r="N56" s="67"/>
      <c r="O56" s="67"/>
      <c r="P56" s="67"/>
      <c r="Q56" s="67"/>
      <c r="R56" s="67"/>
      <c r="S56" s="67"/>
      <c r="T56" s="67"/>
      <c r="U56" s="67"/>
      <c r="V56" s="67"/>
      <c r="W56" s="67"/>
      <c r="X56" s="91"/>
      <c r="Y56" s="91"/>
      <c r="Z56" s="91"/>
      <c r="AA56" s="91"/>
      <c r="AB56" s="91"/>
      <c r="AC56" s="47">
        <f t="shared" si="8"/>
        <v>0</v>
      </c>
      <c r="AD56" s="220">
        <f t="shared" si="9"/>
        <v>31</v>
      </c>
      <c r="AE56" s="241">
        <f t="shared" si="10"/>
        <v>1066</v>
      </c>
    </row>
    <row r="57" spans="3:31" s="252" customFormat="1" ht="14" thickBot="1" x14ac:dyDescent="0.2">
      <c r="C57" s="37" t="s">
        <v>91</v>
      </c>
      <c r="D57" s="27"/>
      <c r="E57" s="26">
        <f t="shared" ref="E57:AB57" si="11">SUMPRODUCT(E45:E56,$AD45:$AD56)</f>
        <v>0</v>
      </c>
      <c r="F57" s="26">
        <f t="shared" si="11"/>
        <v>0</v>
      </c>
      <c r="G57" s="26">
        <f t="shared" si="11"/>
        <v>0</v>
      </c>
      <c r="H57" s="26">
        <f t="shared" si="11"/>
        <v>0</v>
      </c>
      <c r="I57" s="26">
        <f t="shared" si="11"/>
        <v>0</v>
      </c>
      <c r="J57" s="26">
        <f t="shared" si="11"/>
        <v>0</v>
      </c>
      <c r="K57" s="26">
        <f t="shared" si="11"/>
        <v>0</v>
      </c>
      <c r="L57" s="26">
        <f t="shared" si="11"/>
        <v>0</v>
      </c>
      <c r="M57" s="26">
        <f t="shared" si="11"/>
        <v>0</v>
      </c>
      <c r="N57" s="26">
        <f t="shared" si="11"/>
        <v>0</v>
      </c>
      <c r="O57" s="26">
        <f t="shared" si="11"/>
        <v>0</v>
      </c>
      <c r="P57" s="26">
        <f t="shared" si="11"/>
        <v>0</v>
      </c>
      <c r="Q57" s="26">
        <f t="shared" si="11"/>
        <v>0</v>
      </c>
      <c r="R57" s="26">
        <f t="shared" si="11"/>
        <v>0</v>
      </c>
      <c r="S57" s="26">
        <f t="shared" si="11"/>
        <v>0</v>
      </c>
      <c r="T57" s="26">
        <f t="shared" si="11"/>
        <v>0</v>
      </c>
      <c r="U57" s="26">
        <f t="shared" si="11"/>
        <v>0</v>
      </c>
      <c r="V57" s="26">
        <f t="shared" si="11"/>
        <v>0</v>
      </c>
      <c r="W57" s="26">
        <f t="shared" si="11"/>
        <v>0</v>
      </c>
      <c r="X57" s="26">
        <f t="shared" si="11"/>
        <v>0</v>
      </c>
      <c r="Y57" s="26">
        <f t="shared" si="11"/>
        <v>0</v>
      </c>
      <c r="Z57" s="26">
        <f t="shared" si="11"/>
        <v>0</v>
      </c>
      <c r="AA57" s="26">
        <f t="shared" si="11"/>
        <v>0</v>
      </c>
      <c r="AB57" s="26">
        <f t="shared" si="11"/>
        <v>0</v>
      </c>
      <c r="AC57" s="48">
        <f>SUM(AC45:AC56)</f>
        <v>0</v>
      </c>
      <c r="AD57" s="221"/>
      <c r="AE57" s="239"/>
    </row>
    <row r="58" spans="3:31" s="252" customFormat="1" ht="14" thickBot="1" x14ac:dyDescent="0.2">
      <c r="C58" s="29"/>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49" t="str">
        <f>IF(AC57=SUM(E57:AB57),"","ERROR")</f>
        <v/>
      </c>
      <c r="AD58" s="221"/>
      <c r="AE58" s="239"/>
    </row>
    <row r="59" spans="3:31" s="252" customFormat="1" x14ac:dyDescent="0.15">
      <c r="C59" s="29"/>
      <c r="D59" s="45">
        <f>D42+1</f>
        <v>4</v>
      </c>
      <c r="E59" s="28">
        <f>E42+1</f>
        <v>1903</v>
      </c>
      <c r="F59" s="27"/>
      <c r="G59" s="27"/>
      <c r="H59" s="27"/>
      <c r="I59" s="27"/>
      <c r="J59" s="27"/>
      <c r="K59" s="27"/>
      <c r="L59" s="27"/>
      <c r="M59" s="27"/>
      <c r="N59" s="27"/>
      <c r="O59" s="27"/>
      <c r="P59" s="27"/>
      <c r="Q59" s="27"/>
      <c r="R59" s="27"/>
      <c r="S59" s="27"/>
      <c r="T59" s="27"/>
      <c r="U59" s="27"/>
      <c r="V59" s="27"/>
      <c r="W59" s="27"/>
      <c r="X59" s="27"/>
      <c r="Y59" s="27"/>
      <c r="Z59" s="27"/>
      <c r="AA59" s="27"/>
      <c r="AB59" s="27"/>
      <c r="AC59" s="50"/>
      <c r="AD59" s="221"/>
      <c r="AE59" s="239"/>
    </row>
    <row r="60" spans="3:31" s="252" customFormat="1" x14ac:dyDescent="0.15">
      <c r="C60" s="29"/>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50"/>
      <c r="AD60" s="221"/>
      <c r="AE60" s="239"/>
    </row>
    <row r="61" spans="3:31" s="252" customFormat="1" x14ac:dyDescent="0.15">
      <c r="C61" s="29" t="s">
        <v>9</v>
      </c>
      <c r="D61" s="29"/>
      <c r="E61" s="89">
        <v>100</v>
      </c>
      <c r="F61" s="89">
        <v>200</v>
      </c>
      <c r="G61" s="89">
        <v>300</v>
      </c>
      <c r="H61" s="89">
        <v>400</v>
      </c>
      <c r="I61" s="89">
        <v>500</v>
      </c>
      <c r="J61" s="249">
        <v>600</v>
      </c>
      <c r="K61" s="249">
        <v>700</v>
      </c>
      <c r="L61" s="249">
        <v>800</v>
      </c>
      <c r="M61" s="249">
        <v>900</v>
      </c>
      <c r="N61" s="66">
        <v>1000</v>
      </c>
      <c r="O61" s="66">
        <v>1100</v>
      </c>
      <c r="P61" s="66">
        <v>1200</v>
      </c>
      <c r="Q61" s="66">
        <v>1300</v>
      </c>
      <c r="R61" s="66">
        <v>1400</v>
      </c>
      <c r="S61" s="66">
        <v>1500</v>
      </c>
      <c r="T61" s="66">
        <v>1600</v>
      </c>
      <c r="U61" s="66">
        <v>1700</v>
      </c>
      <c r="V61" s="66">
        <v>1800</v>
      </c>
      <c r="W61" s="66">
        <v>1900</v>
      </c>
      <c r="X61" s="90">
        <v>2000</v>
      </c>
      <c r="Y61" s="90">
        <v>2100</v>
      </c>
      <c r="Z61" s="90">
        <v>2200</v>
      </c>
      <c r="AA61" s="90">
        <v>2300</v>
      </c>
      <c r="AB61" s="90">
        <v>2400</v>
      </c>
      <c r="AC61" s="51" t="s">
        <v>79</v>
      </c>
      <c r="AD61" s="219" t="s">
        <v>162</v>
      </c>
      <c r="AE61" s="239"/>
    </row>
    <row r="62" spans="3:31" s="252" customFormat="1" x14ac:dyDescent="0.15">
      <c r="C62" s="29" t="s">
        <v>80</v>
      </c>
      <c r="D62" s="239">
        <v>1</v>
      </c>
      <c r="E62" s="91"/>
      <c r="F62" s="91"/>
      <c r="G62" s="91"/>
      <c r="H62" s="91"/>
      <c r="I62" s="91"/>
      <c r="J62" s="67"/>
      <c r="K62" s="67"/>
      <c r="L62" s="67"/>
      <c r="M62" s="67"/>
      <c r="N62" s="67"/>
      <c r="O62" s="67"/>
      <c r="P62" s="67"/>
      <c r="Q62" s="67"/>
      <c r="R62" s="67"/>
      <c r="S62" s="67"/>
      <c r="T62" s="67"/>
      <c r="U62" s="67"/>
      <c r="V62" s="67"/>
      <c r="W62" s="67"/>
      <c r="X62" s="91"/>
      <c r="Y62" s="91"/>
      <c r="Z62" s="91"/>
      <c r="AA62" s="91"/>
      <c r="AB62" s="91"/>
      <c r="AC62" s="47">
        <f>SUM(E62:AB62)*AD62</f>
        <v>0</v>
      </c>
      <c r="AD62" s="220">
        <f>DAY(EOMONTH(AE62,0))</f>
        <v>31</v>
      </c>
      <c r="AE62" s="241">
        <f>DATE($E$59,D62,1)</f>
        <v>1097</v>
      </c>
    </row>
    <row r="63" spans="3:31" s="252" customFormat="1" x14ac:dyDescent="0.15">
      <c r="C63" s="29" t="s">
        <v>81</v>
      </c>
      <c r="D63" s="239">
        <v>2</v>
      </c>
      <c r="E63" s="91"/>
      <c r="F63" s="91"/>
      <c r="G63" s="91"/>
      <c r="H63" s="91"/>
      <c r="I63" s="91"/>
      <c r="J63" s="67"/>
      <c r="K63" s="67"/>
      <c r="L63" s="67"/>
      <c r="M63" s="67"/>
      <c r="N63" s="67"/>
      <c r="O63" s="67"/>
      <c r="P63" s="67"/>
      <c r="Q63" s="67"/>
      <c r="R63" s="67"/>
      <c r="S63" s="67"/>
      <c r="T63" s="67"/>
      <c r="U63" s="67"/>
      <c r="V63" s="67"/>
      <c r="W63" s="67"/>
      <c r="X63" s="91"/>
      <c r="Y63" s="91"/>
      <c r="Z63" s="91"/>
      <c r="AA63" s="91"/>
      <c r="AB63" s="91"/>
      <c r="AC63" s="47">
        <f t="shared" ref="AC63:AC73" si="12">SUM(E63:AB63)*AD63</f>
        <v>0</v>
      </c>
      <c r="AD63" s="220">
        <f t="shared" ref="AD63:AD73" si="13">DAY(EOMONTH(AE63,0))</f>
        <v>28</v>
      </c>
      <c r="AE63" s="241">
        <f t="shared" ref="AE63:AE73" si="14">DATE($E$59,D63,1)</f>
        <v>1128</v>
      </c>
    </row>
    <row r="64" spans="3:31" s="252" customFormat="1" x14ac:dyDescent="0.15">
      <c r="C64" s="29" t="s">
        <v>82</v>
      </c>
      <c r="D64" s="239">
        <v>3</v>
      </c>
      <c r="E64" s="91"/>
      <c r="F64" s="91"/>
      <c r="G64" s="91"/>
      <c r="H64" s="91"/>
      <c r="I64" s="91"/>
      <c r="J64" s="67"/>
      <c r="K64" s="67"/>
      <c r="L64" s="67"/>
      <c r="M64" s="67"/>
      <c r="N64" s="67"/>
      <c r="O64" s="67"/>
      <c r="P64" s="67"/>
      <c r="Q64" s="67"/>
      <c r="R64" s="67"/>
      <c r="S64" s="67"/>
      <c r="T64" s="67"/>
      <c r="U64" s="67"/>
      <c r="V64" s="67"/>
      <c r="W64" s="67"/>
      <c r="X64" s="91"/>
      <c r="Y64" s="91"/>
      <c r="Z64" s="91"/>
      <c r="AA64" s="91"/>
      <c r="AB64" s="91"/>
      <c r="AC64" s="47">
        <f t="shared" si="12"/>
        <v>0</v>
      </c>
      <c r="AD64" s="220">
        <f t="shared" si="13"/>
        <v>31</v>
      </c>
      <c r="AE64" s="241">
        <f t="shared" si="14"/>
        <v>1156</v>
      </c>
    </row>
    <row r="65" spans="3:31" s="252" customFormat="1" x14ac:dyDescent="0.15">
      <c r="C65" s="29" t="s">
        <v>83</v>
      </c>
      <c r="D65" s="239">
        <v>4</v>
      </c>
      <c r="E65" s="91"/>
      <c r="F65" s="91"/>
      <c r="G65" s="91"/>
      <c r="H65" s="91"/>
      <c r="I65" s="91"/>
      <c r="J65" s="67"/>
      <c r="K65" s="67"/>
      <c r="L65" s="67"/>
      <c r="M65" s="67"/>
      <c r="N65" s="67"/>
      <c r="O65" s="67"/>
      <c r="P65" s="67"/>
      <c r="Q65" s="67"/>
      <c r="R65" s="67"/>
      <c r="S65" s="67"/>
      <c r="T65" s="67"/>
      <c r="U65" s="67"/>
      <c r="V65" s="67"/>
      <c r="W65" s="67"/>
      <c r="X65" s="91"/>
      <c r="Y65" s="91"/>
      <c r="Z65" s="91"/>
      <c r="AA65" s="91"/>
      <c r="AB65" s="91"/>
      <c r="AC65" s="47">
        <f t="shared" si="12"/>
        <v>0</v>
      </c>
      <c r="AD65" s="220">
        <f t="shared" si="13"/>
        <v>30</v>
      </c>
      <c r="AE65" s="241">
        <f t="shared" si="14"/>
        <v>1187</v>
      </c>
    </row>
    <row r="66" spans="3:31" s="252" customFormat="1" x14ac:dyDescent="0.15">
      <c r="C66" s="29" t="s">
        <v>75</v>
      </c>
      <c r="D66" s="239">
        <v>5</v>
      </c>
      <c r="E66" s="91"/>
      <c r="F66" s="91"/>
      <c r="G66" s="91"/>
      <c r="H66" s="91"/>
      <c r="I66" s="91"/>
      <c r="J66" s="67"/>
      <c r="K66" s="67"/>
      <c r="L66" s="67"/>
      <c r="M66" s="67"/>
      <c r="N66" s="67"/>
      <c r="O66" s="67"/>
      <c r="P66" s="67"/>
      <c r="Q66" s="67"/>
      <c r="R66" s="67"/>
      <c r="S66" s="67"/>
      <c r="T66" s="67"/>
      <c r="U66" s="67"/>
      <c r="V66" s="67"/>
      <c r="W66" s="67"/>
      <c r="X66" s="91"/>
      <c r="Y66" s="91"/>
      <c r="Z66" s="91"/>
      <c r="AA66" s="91"/>
      <c r="AB66" s="91"/>
      <c r="AC66" s="47">
        <f t="shared" si="12"/>
        <v>0</v>
      </c>
      <c r="AD66" s="220">
        <f t="shared" si="13"/>
        <v>31</v>
      </c>
      <c r="AE66" s="241">
        <f t="shared" si="14"/>
        <v>1217</v>
      </c>
    </row>
    <row r="67" spans="3:31" s="252" customFormat="1" x14ac:dyDescent="0.15">
      <c r="C67" s="29" t="s">
        <v>84</v>
      </c>
      <c r="D67" s="239">
        <v>6</v>
      </c>
      <c r="E67" s="91"/>
      <c r="F67" s="91"/>
      <c r="G67" s="91"/>
      <c r="H67" s="91"/>
      <c r="I67" s="91"/>
      <c r="J67" s="67"/>
      <c r="K67" s="67"/>
      <c r="L67" s="67"/>
      <c r="M67" s="67"/>
      <c r="N67" s="67"/>
      <c r="O67" s="67"/>
      <c r="P67" s="67"/>
      <c r="Q67" s="67"/>
      <c r="R67" s="67"/>
      <c r="S67" s="67"/>
      <c r="T67" s="67"/>
      <c r="U67" s="67"/>
      <c r="V67" s="67"/>
      <c r="W67" s="67"/>
      <c r="X67" s="91"/>
      <c r="Y67" s="91"/>
      <c r="Z67" s="91"/>
      <c r="AA67" s="91"/>
      <c r="AB67" s="91"/>
      <c r="AC67" s="47">
        <f t="shared" si="12"/>
        <v>0</v>
      </c>
      <c r="AD67" s="220">
        <f t="shared" si="13"/>
        <v>30</v>
      </c>
      <c r="AE67" s="241">
        <f t="shared" si="14"/>
        <v>1248</v>
      </c>
    </row>
    <row r="68" spans="3:31" s="252" customFormat="1" x14ac:dyDescent="0.15">
      <c r="C68" s="29" t="s">
        <v>85</v>
      </c>
      <c r="D68" s="239">
        <v>7</v>
      </c>
      <c r="E68" s="91"/>
      <c r="F68" s="91"/>
      <c r="G68" s="91"/>
      <c r="H68" s="91"/>
      <c r="I68" s="91"/>
      <c r="J68" s="67"/>
      <c r="K68" s="67"/>
      <c r="L68" s="67"/>
      <c r="M68" s="67"/>
      <c r="N68" s="67"/>
      <c r="O68" s="67"/>
      <c r="P68" s="67"/>
      <c r="Q68" s="67"/>
      <c r="R68" s="67"/>
      <c r="S68" s="67"/>
      <c r="T68" s="67"/>
      <c r="U68" s="67"/>
      <c r="V68" s="67"/>
      <c r="W68" s="67"/>
      <c r="X68" s="91"/>
      <c r="Y68" s="91"/>
      <c r="Z68" s="91"/>
      <c r="AA68" s="91"/>
      <c r="AB68" s="91"/>
      <c r="AC68" s="47">
        <f t="shared" si="12"/>
        <v>0</v>
      </c>
      <c r="AD68" s="220">
        <f t="shared" si="13"/>
        <v>31</v>
      </c>
      <c r="AE68" s="241">
        <f t="shared" si="14"/>
        <v>1278</v>
      </c>
    </row>
    <row r="69" spans="3:31" s="252" customFormat="1" x14ac:dyDescent="0.15">
      <c r="C69" s="29" t="s">
        <v>86</v>
      </c>
      <c r="D69" s="239">
        <v>8</v>
      </c>
      <c r="E69" s="91"/>
      <c r="F69" s="91"/>
      <c r="G69" s="91"/>
      <c r="H69" s="91"/>
      <c r="I69" s="91"/>
      <c r="J69" s="67"/>
      <c r="K69" s="67"/>
      <c r="L69" s="67"/>
      <c r="M69" s="67"/>
      <c r="N69" s="67"/>
      <c r="O69" s="67"/>
      <c r="P69" s="67"/>
      <c r="Q69" s="67"/>
      <c r="R69" s="67"/>
      <c r="S69" s="67"/>
      <c r="T69" s="67"/>
      <c r="U69" s="67"/>
      <c r="V69" s="67"/>
      <c r="W69" s="67"/>
      <c r="X69" s="91"/>
      <c r="Y69" s="91"/>
      <c r="Z69" s="91"/>
      <c r="AA69" s="91"/>
      <c r="AB69" s="91"/>
      <c r="AC69" s="47">
        <f t="shared" si="12"/>
        <v>0</v>
      </c>
      <c r="AD69" s="220">
        <f t="shared" si="13"/>
        <v>31</v>
      </c>
      <c r="AE69" s="241">
        <f t="shared" si="14"/>
        <v>1309</v>
      </c>
    </row>
    <row r="70" spans="3:31" s="252" customFormat="1" x14ac:dyDescent="0.15">
      <c r="C70" s="29" t="s">
        <v>87</v>
      </c>
      <c r="D70" s="239">
        <v>9</v>
      </c>
      <c r="E70" s="91"/>
      <c r="F70" s="91"/>
      <c r="G70" s="91"/>
      <c r="H70" s="91"/>
      <c r="I70" s="91"/>
      <c r="J70" s="67"/>
      <c r="K70" s="67"/>
      <c r="L70" s="67"/>
      <c r="M70" s="67"/>
      <c r="N70" s="67"/>
      <c r="O70" s="67"/>
      <c r="P70" s="67"/>
      <c r="Q70" s="67"/>
      <c r="R70" s="67"/>
      <c r="S70" s="67"/>
      <c r="T70" s="67"/>
      <c r="U70" s="67"/>
      <c r="V70" s="67"/>
      <c r="W70" s="67"/>
      <c r="X70" s="91"/>
      <c r="Y70" s="91"/>
      <c r="Z70" s="91"/>
      <c r="AA70" s="91"/>
      <c r="AB70" s="91"/>
      <c r="AC70" s="47">
        <f t="shared" si="12"/>
        <v>0</v>
      </c>
      <c r="AD70" s="220">
        <f t="shared" si="13"/>
        <v>30</v>
      </c>
      <c r="AE70" s="241">
        <f t="shared" si="14"/>
        <v>1340</v>
      </c>
    </row>
    <row r="71" spans="3:31" s="252" customFormat="1" x14ac:dyDescent="0.15">
      <c r="C71" s="29" t="s">
        <v>88</v>
      </c>
      <c r="D71" s="239">
        <v>10</v>
      </c>
      <c r="E71" s="91"/>
      <c r="F71" s="91"/>
      <c r="G71" s="91"/>
      <c r="H71" s="91"/>
      <c r="I71" s="91"/>
      <c r="J71" s="67"/>
      <c r="K71" s="67"/>
      <c r="L71" s="67"/>
      <c r="M71" s="67"/>
      <c r="N71" s="67"/>
      <c r="O71" s="67"/>
      <c r="P71" s="67"/>
      <c r="Q71" s="67"/>
      <c r="R71" s="67"/>
      <c r="S71" s="67"/>
      <c r="T71" s="67"/>
      <c r="U71" s="67"/>
      <c r="V71" s="67"/>
      <c r="W71" s="67"/>
      <c r="X71" s="91"/>
      <c r="Y71" s="91"/>
      <c r="Z71" s="91"/>
      <c r="AA71" s="91"/>
      <c r="AB71" s="91"/>
      <c r="AC71" s="47">
        <f t="shared" si="12"/>
        <v>0</v>
      </c>
      <c r="AD71" s="220">
        <f t="shared" si="13"/>
        <v>31</v>
      </c>
      <c r="AE71" s="241">
        <f t="shared" si="14"/>
        <v>1370</v>
      </c>
    </row>
    <row r="72" spans="3:31" s="252" customFormat="1" x14ac:dyDescent="0.15">
      <c r="C72" s="29" t="s">
        <v>89</v>
      </c>
      <c r="D72" s="239">
        <v>11</v>
      </c>
      <c r="E72" s="91"/>
      <c r="F72" s="91"/>
      <c r="G72" s="91"/>
      <c r="H72" s="91"/>
      <c r="I72" s="91"/>
      <c r="J72" s="67"/>
      <c r="K72" s="67"/>
      <c r="L72" s="67"/>
      <c r="M72" s="67"/>
      <c r="N72" s="67"/>
      <c r="O72" s="67"/>
      <c r="P72" s="67"/>
      <c r="Q72" s="67"/>
      <c r="R72" s="67"/>
      <c r="S72" s="67"/>
      <c r="T72" s="67"/>
      <c r="U72" s="67"/>
      <c r="V72" s="67"/>
      <c r="W72" s="67"/>
      <c r="X72" s="91"/>
      <c r="Y72" s="91"/>
      <c r="Z72" s="91"/>
      <c r="AA72" s="91"/>
      <c r="AB72" s="91"/>
      <c r="AC72" s="47">
        <f t="shared" si="12"/>
        <v>0</v>
      </c>
      <c r="AD72" s="220">
        <f t="shared" si="13"/>
        <v>30</v>
      </c>
      <c r="AE72" s="241">
        <f t="shared" si="14"/>
        <v>1401</v>
      </c>
    </row>
    <row r="73" spans="3:31" s="252" customFormat="1" ht="14" thickBot="1" x14ac:dyDescent="0.2">
      <c r="C73" s="29" t="s">
        <v>90</v>
      </c>
      <c r="D73" s="239">
        <v>12</v>
      </c>
      <c r="E73" s="91"/>
      <c r="F73" s="91"/>
      <c r="G73" s="91"/>
      <c r="H73" s="91"/>
      <c r="I73" s="91"/>
      <c r="J73" s="67"/>
      <c r="K73" s="67"/>
      <c r="L73" s="67"/>
      <c r="M73" s="67"/>
      <c r="N73" s="67"/>
      <c r="O73" s="67"/>
      <c r="P73" s="67"/>
      <c r="Q73" s="67"/>
      <c r="R73" s="67"/>
      <c r="S73" s="67"/>
      <c r="T73" s="67"/>
      <c r="U73" s="67"/>
      <c r="V73" s="67"/>
      <c r="W73" s="67"/>
      <c r="X73" s="91"/>
      <c r="Y73" s="91"/>
      <c r="Z73" s="91"/>
      <c r="AA73" s="91"/>
      <c r="AB73" s="91"/>
      <c r="AC73" s="47">
        <f t="shared" si="12"/>
        <v>0</v>
      </c>
      <c r="AD73" s="220">
        <f t="shared" si="13"/>
        <v>31</v>
      </c>
      <c r="AE73" s="241">
        <f t="shared" si="14"/>
        <v>1431</v>
      </c>
    </row>
    <row r="74" spans="3:31" s="252" customFormat="1" ht="14" thickBot="1" x14ac:dyDescent="0.2">
      <c r="C74" s="37" t="s">
        <v>91</v>
      </c>
      <c r="D74" s="27"/>
      <c r="E74" s="26">
        <f>SUMPRODUCT(E62:E73,$AD62:$AD73)</f>
        <v>0</v>
      </c>
      <c r="F74" s="26">
        <f t="shared" ref="F74:AB74" si="15">SUMPRODUCT(F62:F73,$AD62:$AD73)</f>
        <v>0</v>
      </c>
      <c r="G74" s="26">
        <f t="shared" si="15"/>
        <v>0</v>
      </c>
      <c r="H74" s="26">
        <f t="shared" si="15"/>
        <v>0</v>
      </c>
      <c r="I74" s="26">
        <f t="shared" si="15"/>
        <v>0</v>
      </c>
      <c r="J74" s="26">
        <f t="shared" si="15"/>
        <v>0</v>
      </c>
      <c r="K74" s="26">
        <f t="shared" si="15"/>
        <v>0</v>
      </c>
      <c r="L74" s="26">
        <f t="shared" si="15"/>
        <v>0</v>
      </c>
      <c r="M74" s="26">
        <f t="shared" si="15"/>
        <v>0</v>
      </c>
      <c r="N74" s="26">
        <f t="shared" si="15"/>
        <v>0</v>
      </c>
      <c r="O74" s="26">
        <f t="shared" si="15"/>
        <v>0</v>
      </c>
      <c r="P74" s="26">
        <f t="shared" si="15"/>
        <v>0</v>
      </c>
      <c r="Q74" s="26">
        <f t="shared" si="15"/>
        <v>0</v>
      </c>
      <c r="R74" s="26">
        <f t="shared" si="15"/>
        <v>0</v>
      </c>
      <c r="S74" s="26">
        <f t="shared" si="15"/>
        <v>0</v>
      </c>
      <c r="T74" s="26">
        <f t="shared" si="15"/>
        <v>0</v>
      </c>
      <c r="U74" s="26">
        <f t="shared" si="15"/>
        <v>0</v>
      </c>
      <c r="V74" s="26">
        <f t="shared" si="15"/>
        <v>0</v>
      </c>
      <c r="W74" s="26">
        <f t="shared" si="15"/>
        <v>0</v>
      </c>
      <c r="X74" s="26">
        <f t="shared" si="15"/>
        <v>0</v>
      </c>
      <c r="Y74" s="26">
        <f t="shared" si="15"/>
        <v>0</v>
      </c>
      <c r="Z74" s="26">
        <f t="shared" si="15"/>
        <v>0</v>
      </c>
      <c r="AA74" s="26">
        <f t="shared" si="15"/>
        <v>0</v>
      </c>
      <c r="AB74" s="26">
        <f t="shared" si="15"/>
        <v>0</v>
      </c>
      <c r="AC74" s="48">
        <f>SUM(AC62:AC73)</f>
        <v>0</v>
      </c>
      <c r="AD74" s="221"/>
      <c r="AE74" s="239"/>
    </row>
    <row r="75" spans="3:31" s="252" customFormat="1" ht="14" thickBot="1" x14ac:dyDescent="0.2">
      <c r="C75" s="29"/>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49" t="str">
        <f>IF(AC74=SUM(E74:AB74),"","ERROR")</f>
        <v/>
      </c>
      <c r="AD75" s="221"/>
      <c r="AE75" s="239"/>
    </row>
    <row r="76" spans="3:31" s="252" customFormat="1" x14ac:dyDescent="0.15">
      <c r="C76" s="29"/>
      <c r="D76" s="45">
        <f>D59+1</f>
        <v>5</v>
      </c>
      <c r="E76" s="28">
        <f>E59+1</f>
        <v>1904</v>
      </c>
      <c r="F76" s="27"/>
      <c r="G76" s="27"/>
      <c r="H76" s="27"/>
      <c r="I76" s="27"/>
      <c r="J76" s="27"/>
      <c r="K76" s="27"/>
      <c r="L76" s="27"/>
      <c r="M76" s="27"/>
      <c r="N76" s="27"/>
      <c r="O76" s="27"/>
      <c r="P76" s="27"/>
      <c r="Q76" s="27"/>
      <c r="R76" s="27"/>
      <c r="S76" s="27"/>
      <c r="T76" s="27"/>
      <c r="U76" s="27"/>
      <c r="V76" s="27"/>
      <c r="W76" s="27"/>
      <c r="X76" s="27"/>
      <c r="Y76" s="27"/>
      <c r="Z76" s="27"/>
      <c r="AA76" s="27"/>
      <c r="AB76" s="27"/>
      <c r="AC76" s="50"/>
      <c r="AD76" s="221"/>
      <c r="AE76" s="239"/>
    </row>
    <row r="77" spans="3:31" s="252" customFormat="1" x14ac:dyDescent="0.15">
      <c r="C77" s="29"/>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50"/>
      <c r="AD77" s="221"/>
      <c r="AE77" s="239"/>
    </row>
    <row r="78" spans="3:31" s="252" customFormat="1" x14ac:dyDescent="0.15">
      <c r="C78" s="29" t="s">
        <v>9</v>
      </c>
      <c r="D78" s="29"/>
      <c r="E78" s="89">
        <v>100</v>
      </c>
      <c r="F78" s="89">
        <v>200</v>
      </c>
      <c r="G78" s="89">
        <v>300</v>
      </c>
      <c r="H78" s="89">
        <v>400</v>
      </c>
      <c r="I78" s="89">
        <v>500</v>
      </c>
      <c r="J78" s="249">
        <v>600</v>
      </c>
      <c r="K78" s="249">
        <v>700</v>
      </c>
      <c r="L78" s="249">
        <v>800</v>
      </c>
      <c r="M78" s="249">
        <v>900</v>
      </c>
      <c r="N78" s="66">
        <v>1000</v>
      </c>
      <c r="O78" s="66">
        <v>1100</v>
      </c>
      <c r="P78" s="66">
        <v>1200</v>
      </c>
      <c r="Q78" s="66">
        <v>1300</v>
      </c>
      <c r="R78" s="66">
        <v>1400</v>
      </c>
      <c r="S78" s="66">
        <v>1500</v>
      </c>
      <c r="T78" s="66">
        <v>1600</v>
      </c>
      <c r="U78" s="66">
        <v>1700</v>
      </c>
      <c r="V78" s="66">
        <v>1800</v>
      </c>
      <c r="W78" s="66">
        <v>1900</v>
      </c>
      <c r="X78" s="90">
        <v>2000</v>
      </c>
      <c r="Y78" s="90">
        <v>2100</v>
      </c>
      <c r="Z78" s="90">
        <v>2200</v>
      </c>
      <c r="AA78" s="90">
        <v>2300</v>
      </c>
      <c r="AB78" s="90">
        <v>2400</v>
      </c>
      <c r="AC78" s="51" t="s">
        <v>79</v>
      </c>
      <c r="AD78" s="219" t="s">
        <v>162</v>
      </c>
      <c r="AE78" s="239"/>
    </row>
    <row r="79" spans="3:31" s="252" customFormat="1" x14ac:dyDescent="0.15">
      <c r="C79" s="29" t="s">
        <v>80</v>
      </c>
      <c r="D79" s="239">
        <v>1</v>
      </c>
      <c r="E79" s="91"/>
      <c r="F79" s="91"/>
      <c r="G79" s="91"/>
      <c r="H79" s="91"/>
      <c r="I79" s="91"/>
      <c r="J79" s="67"/>
      <c r="K79" s="67"/>
      <c r="L79" s="67"/>
      <c r="M79" s="67"/>
      <c r="N79" s="67"/>
      <c r="O79" s="67"/>
      <c r="P79" s="67"/>
      <c r="Q79" s="67"/>
      <c r="R79" s="67"/>
      <c r="S79" s="67"/>
      <c r="T79" s="67"/>
      <c r="U79" s="67"/>
      <c r="V79" s="67"/>
      <c r="W79" s="67"/>
      <c r="X79" s="91"/>
      <c r="Y79" s="91"/>
      <c r="Z79" s="91"/>
      <c r="AA79" s="91"/>
      <c r="AB79" s="91"/>
      <c r="AC79" s="47">
        <f>SUM(E79:AB79)*AD79</f>
        <v>0</v>
      </c>
      <c r="AD79" s="220">
        <f>DAY(EOMONTH(AE79,0))</f>
        <v>31</v>
      </c>
      <c r="AE79" s="241">
        <f>DATE($E$76,D79,1)</f>
        <v>1462</v>
      </c>
    </row>
    <row r="80" spans="3:31" s="252" customFormat="1" x14ac:dyDescent="0.15">
      <c r="C80" s="29" t="s">
        <v>81</v>
      </c>
      <c r="D80" s="239">
        <v>2</v>
      </c>
      <c r="E80" s="91"/>
      <c r="F80" s="91"/>
      <c r="G80" s="91"/>
      <c r="H80" s="91"/>
      <c r="I80" s="91"/>
      <c r="J80" s="67"/>
      <c r="K80" s="67"/>
      <c r="L80" s="67"/>
      <c r="M80" s="67"/>
      <c r="N80" s="67"/>
      <c r="O80" s="67"/>
      <c r="P80" s="67"/>
      <c r="Q80" s="67"/>
      <c r="R80" s="67"/>
      <c r="S80" s="67"/>
      <c r="T80" s="67"/>
      <c r="U80" s="67"/>
      <c r="V80" s="67"/>
      <c r="W80" s="67"/>
      <c r="X80" s="91"/>
      <c r="Y80" s="91"/>
      <c r="Z80" s="91"/>
      <c r="AA80" s="91"/>
      <c r="AB80" s="91"/>
      <c r="AC80" s="47">
        <f t="shared" ref="AC80:AC90" si="16">SUM(E80:AB80)*AD80</f>
        <v>0</v>
      </c>
      <c r="AD80" s="220">
        <f t="shared" ref="AD80:AD90" si="17">DAY(EOMONTH(AE80,0))</f>
        <v>29</v>
      </c>
      <c r="AE80" s="241">
        <f t="shared" ref="AE80:AE90" si="18">DATE($E$76,D80,1)</f>
        <v>1493</v>
      </c>
    </row>
    <row r="81" spans="3:31" s="252" customFormat="1" x14ac:dyDescent="0.15">
      <c r="C81" s="29" t="s">
        <v>82</v>
      </c>
      <c r="D81" s="239">
        <v>3</v>
      </c>
      <c r="E81" s="91"/>
      <c r="F81" s="91"/>
      <c r="G81" s="91"/>
      <c r="H81" s="91"/>
      <c r="I81" s="91"/>
      <c r="J81" s="67"/>
      <c r="K81" s="67"/>
      <c r="L81" s="67"/>
      <c r="M81" s="67"/>
      <c r="N81" s="67"/>
      <c r="O81" s="67"/>
      <c r="P81" s="67"/>
      <c r="Q81" s="67"/>
      <c r="R81" s="67"/>
      <c r="S81" s="67"/>
      <c r="T81" s="67"/>
      <c r="U81" s="67"/>
      <c r="V81" s="67"/>
      <c r="W81" s="67"/>
      <c r="X81" s="91"/>
      <c r="Y81" s="91"/>
      <c r="Z81" s="91"/>
      <c r="AA81" s="91"/>
      <c r="AB81" s="91"/>
      <c r="AC81" s="47">
        <f t="shared" si="16"/>
        <v>0</v>
      </c>
      <c r="AD81" s="220">
        <f t="shared" si="17"/>
        <v>31</v>
      </c>
      <c r="AE81" s="241">
        <f t="shared" si="18"/>
        <v>1522</v>
      </c>
    </row>
    <row r="82" spans="3:31" s="252" customFormat="1" x14ac:dyDescent="0.15">
      <c r="C82" s="29" t="s">
        <v>83</v>
      </c>
      <c r="D82" s="239">
        <v>4</v>
      </c>
      <c r="E82" s="91"/>
      <c r="F82" s="91"/>
      <c r="G82" s="91"/>
      <c r="H82" s="91"/>
      <c r="I82" s="91"/>
      <c r="J82" s="67"/>
      <c r="K82" s="67"/>
      <c r="L82" s="67"/>
      <c r="M82" s="67"/>
      <c r="N82" s="67"/>
      <c r="O82" s="67"/>
      <c r="P82" s="67"/>
      <c r="Q82" s="67"/>
      <c r="R82" s="67"/>
      <c r="S82" s="67"/>
      <c r="T82" s="67"/>
      <c r="U82" s="67"/>
      <c r="V82" s="67"/>
      <c r="W82" s="67"/>
      <c r="X82" s="91"/>
      <c r="Y82" s="91"/>
      <c r="Z82" s="91"/>
      <c r="AA82" s="91"/>
      <c r="AB82" s="91"/>
      <c r="AC82" s="47">
        <f t="shared" si="16"/>
        <v>0</v>
      </c>
      <c r="AD82" s="220">
        <f t="shared" si="17"/>
        <v>30</v>
      </c>
      <c r="AE82" s="241">
        <f t="shared" si="18"/>
        <v>1553</v>
      </c>
    </row>
    <row r="83" spans="3:31" s="252" customFormat="1" x14ac:dyDescent="0.15">
      <c r="C83" s="29" t="s">
        <v>75</v>
      </c>
      <c r="D83" s="239">
        <v>5</v>
      </c>
      <c r="E83" s="91"/>
      <c r="F83" s="91"/>
      <c r="G83" s="91"/>
      <c r="H83" s="91"/>
      <c r="I83" s="91"/>
      <c r="J83" s="67"/>
      <c r="K83" s="67"/>
      <c r="L83" s="67"/>
      <c r="M83" s="67"/>
      <c r="N83" s="67"/>
      <c r="O83" s="67"/>
      <c r="P83" s="67"/>
      <c r="Q83" s="67"/>
      <c r="R83" s="67"/>
      <c r="S83" s="67"/>
      <c r="T83" s="67"/>
      <c r="U83" s="67"/>
      <c r="V83" s="67"/>
      <c r="W83" s="67"/>
      <c r="X83" s="91"/>
      <c r="Y83" s="91"/>
      <c r="Z83" s="91"/>
      <c r="AA83" s="91"/>
      <c r="AB83" s="91"/>
      <c r="AC83" s="47">
        <f t="shared" si="16"/>
        <v>0</v>
      </c>
      <c r="AD83" s="220">
        <f t="shared" si="17"/>
        <v>31</v>
      </c>
      <c r="AE83" s="241">
        <f t="shared" si="18"/>
        <v>1583</v>
      </c>
    </row>
    <row r="84" spans="3:31" s="252" customFormat="1" x14ac:dyDescent="0.15">
      <c r="C84" s="29" t="s">
        <v>84</v>
      </c>
      <c r="D84" s="239">
        <v>6</v>
      </c>
      <c r="E84" s="91"/>
      <c r="F84" s="91"/>
      <c r="G84" s="91"/>
      <c r="H84" s="91"/>
      <c r="I84" s="91"/>
      <c r="J84" s="67"/>
      <c r="K84" s="67"/>
      <c r="L84" s="67"/>
      <c r="M84" s="67"/>
      <c r="N84" s="67"/>
      <c r="O84" s="67"/>
      <c r="P84" s="67"/>
      <c r="Q84" s="67"/>
      <c r="R84" s="67"/>
      <c r="S84" s="67"/>
      <c r="T84" s="67"/>
      <c r="U84" s="67"/>
      <c r="V84" s="67"/>
      <c r="W84" s="67"/>
      <c r="X84" s="91"/>
      <c r="Y84" s="91"/>
      <c r="Z84" s="91"/>
      <c r="AA84" s="91"/>
      <c r="AB84" s="91"/>
      <c r="AC84" s="47">
        <f t="shared" si="16"/>
        <v>0</v>
      </c>
      <c r="AD84" s="220">
        <f t="shared" si="17"/>
        <v>30</v>
      </c>
      <c r="AE84" s="241">
        <f t="shared" si="18"/>
        <v>1614</v>
      </c>
    </row>
    <row r="85" spans="3:31" s="252" customFormat="1" x14ac:dyDescent="0.15">
      <c r="C85" s="29" t="s">
        <v>85</v>
      </c>
      <c r="D85" s="239">
        <v>7</v>
      </c>
      <c r="E85" s="91"/>
      <c r="F85" s="91"/>
      <c r="G85" s="91"/>
      <c r="H85" s="91"/>
      <c r="I85" s="91"/>
      <c r="J85" s="67"/>
      <c r="K85" s="67"/>
      <c r="L85" s="67"/>
      <c r="M85" s="67"/>
      <c r="N85" s="67"/>
      <c r="O85" s="67"/>
      <c r="P85" s="67"/>
      <c r="Q85" s="67"/>
      <c r="R85" s="67"/>
      <c r="S85" s="67"/>
      <c r="T85" s="67"/>
      <c r="U85" s="67"/>
      <c r="V85" s="67"/>
      <c r="W85" s="67"/>
      <c r="X85" s="91"/>
      <c r="Y85" s="91"/>
      <c r="Z85" s="91"/>
      <c r="AA85" s="91"/>
      <c r="AB85" s="91"/>
      <c r="AC85" s="47">
        <f t="shared" si="16"/>
        <v>0</v>
      </c>
      <c r="AD85" s="220">
        <f t="shared" si="17"/>
        <v>31</v>
      </c>
      <c r="AE85" s="241">
        <f t="shared" si="18"/>
        <v>1644</v>
      </c>
    </row>
    <row r="86" spans="3:31" s="252" customFormat="1" x14ac:dyDescent="0.15">
      <c r="C86" s="29" t="s">
        <v>86</v>
      </c>
      <c r="D86" s="239">
        <v>8</v>
      </c>
      <c r="E86" s="91"/>
      <c r="F86" s="91"/>
      <c r="G86" s="91"/>
      <c r="H86" s="91"/>
      <c r="I86" s="91"/>
      <c r="J86" s="67"/>
      <c r="K86" s="67"/>
      <c r="L86" s="67"/>
      <c r="M86" s="67"/>
      <c r="N86" s="67"/>
      <c r="O86" s="67"/>
      <c r="P86" s="67"/>
      <c r="Q86" s="67"/>
      <c r="R86" s="67"/>
      <c r="S86" s="67"/>
      <c r="T86" s="67"/>
      <c r="U86" s="67"/>
      <c r="V86" s="67"/>
      <c r="W86" s="67"/>
      <c r="X86" s="91"/>
      <c r="Y86" s="91"/>
      <c r="Z86" s="91"/>
      <c r="AA86" s="91"/>
      <c r="AB86" s="91"/>
      <c r="AC86" s="47">
        <f t="shared" si="16"/>
        <v>0</v>
      </c>
      <c r="AD86" s="220">
        <f t="shared" si="17"/>
        <v>31</v>
      </c>
      <c r="AE86" s="241">
        <f t="shared" si="18"/>
        <v>1675</v>
      </c>
    </row>
    <row r="87" spans="3:31" s="252" customFormat="1" x14ac:dyDescent="0.15">
      <c r="C87" s="29" t="s">
        <v>87</v>
      </c>
      <c r="D87" s="239">
        <v>9</v>
      </c>
      <c r="E87" s="91"/>
      <c r="F87" s="91"/>
      <c r="G87" s="91"/>
      <c r="H87" s="91"/>
      <c r="I87" s="91"/>
      <c r="J87" s="67"/>
      <c r="K87" s="67"/>
      <c r="L87" s="67"/>
      <c r="M87" s="67"/>
      <c r="N87" s="67"/>
      <c r="O87" s="67"/>
      <c r="P87" s="67"/>
      <c r="Q87" s="67"/>
      <c r="R87" s="67"/>
      <c r="S87" s="67"/>
      <c r="T87" s="67"/>
      <c r="U87" s="67"/>
      <c r="V87" s="67"/>
      <c r="W87" s="67"/>
      <c r="X87" s="91"/>
      <c r="Y87" s="91"/>
      <c r="Z87" s="91"/>
      <c r="AA87" s="91"/>
      <c r="AB87" s="91"/>
      <c r="AC87" s="47">
        <f t="shared" si="16"/>
        <v>0</v>
      </c>
      <c r="AD87" s="220">
        <f t="shared" si="17"/>
        <v>30</v>
      </c>
      <c r="AE87" s="241">
        <f t="shared" si="18"/>
        <v>1706</v>
      </c>
    </row>
    <row r="88" spans="3:31" s="252" customFormat="1" x14ac:dyDescent="0.15">
      <c r="C88" s="29" t="s">
        <v>88</v>
      </c>
      <c r="D88" s="239">
        <v>10</v>
      </c>
      <c r="E88" s="91"/>
      <c r="F88" s="91"/>
      <c r="G88" s="91"/>
      <c r="H88" s="91"/>
      <c r="I88" s="91"/>
      <c r="J88" s="67"/>
      <c r="K88" s="67"/>
      <c r="L88" s="67"/>
      <c r="M88" s="67"/>
      <c r="N88" s="67"/>
      <c r="O88" s="67"/>
      <c r="P88" s="67"/>
      <c r="Q88" s="67"/>
      <c r="R88" s="67"/>
      <c r="S88" s="67"/>
      <c r="T88" s="67"/>
      <c r="U88" s="67"/>
      <c r="V88" s="67"/>
      <c r="W88" s="67"/>
      <c r="X88" s="91"/>
      <c r="Y88" s="91"/>
      <c r="Z88" s="91"/>
      <c r="AA88" s="91"/>
      <c r="AB88" s="91"/>
      <c r="AC88" s="47">
        <f t="shared" si="16"/>
        <v>0</v>
      </c>
      <c r="AD88" s="220">
        <f t="shared" si="17"/>
        <v>31</v>
      </c>
      <c r="AE88" s="241">
        <f t="shared" si="18"/>
        <v>1736</v>
      </c>
    </row>
    <row r="89" spans="3:31" s="252" customFormat="1" x14ac:dyDescent="0.15">
      <c r="C89" s="29" t="s">
        <v>89</v>
      </c>
      <c r="D89" s="239">
        <v>11</v>
      </c>
      <c r="E89" s="91"/>
      <c r="F89" s="91"/>
      <c r="G89" s="91"/>
      <c r="H89" s="91"/>
      <c r="I89" s="91"/>
      <c r="J89" s="67"/>
      <c r="K89" s="67"/>
      <c r="L89" s="67"/>
      <c r="M89" s="67"/>
      <c r="N89" s="67"/>
      <c r="O89" s="67"/>
      <c r="P89" s="67"/>
      <c r="Q89" s="67"/>
      <c r="R89" s="67"/>
      <c r="S89" s="67"/>
      <c r="T89" s="67"/>
      <c r="U89" s="67"/>
      <c r="V89" s="67"/>
      <c r="W89" s="67"/>
      <c r="X89" s="91"/>
      <c r="Y89" s="91"/>
      <c r="Z89" s="91"/>
      <c r="AA89" s="91"/>
      <c r="AB89" s="91"/>
      <c r="AC89" s="47">
        <f t="shared" si="16"/>
        <v>0</v>
      </c>
      <c r="AD89" s="220">
        <f t="shared" si="17"/>
        <v>30</v>
      </c>
      <c r="AE89" s="241">
        <f t="shared" si="18"/>
        <v>1767</v>
      </c>
    </row>
    <row r="90" spans="3:31" s="252" customFormat="1" ht="14" thickBot="1" x14ac:dyDescent="0.2">
      <c r="C90" s="29" t="s">
        <v>90</v>
      </c>
      <c r="D90" s="239">
        <v>12</v>
      </c>
      <c r="E90" s="91"/>
      <c r="F90" s="91"/>
      <c r="G90" s="91"/>
      <c r="H90" s="91"/>
      <c r="I90" s="91"/>
      <c r="J90" s="67"/>
      <c r="K90" s="67"/>
      <c r="L90" s="67"/>
      <c r="M90" s="67"/>
      <c r="N90" s="67"/>
      <c r="O90" s="67"/>
      <c r="P90" s="67"/>
      <c r="Q90" s="67"/>
      <c r="R90" s="67"/>
      <c r="S90" s="67"/>
      <c r="T90" s="67"/>
      <c r="U90" s="67"/>
      <c r="V90" s="67"/>
      <c r="W90" s="67"/>
      <c r="X90" s="91"/>
      <c r="Y90" s="91"/>
      <c r="Z90" s="91"/>
      <c r="AA90" s="91"/>
      <c r="AB90" s="91"/>
      <c r="AC90" s="47">
        <f t="shared" si="16"/>
        <v>0</v>
      </c>
      <c r="AD90" s="220">
        <f t="shared" si="17"/>
        <v>31</v>
      </c>
      <c r="AE90" s="241">
        <f t="shared" si="18"/>
        <v>1797</v>
      </c>
    </row>
    <row r="91" spans="3:31" s="252" customFormat="1" ht="14" thickBot="1" x14ac:dyDescent="0.2">
      <c r="C91" s="37" t="s">
        <v>91</v>
      </c>
      <c r="D91" s="27"/>
      <c r="E91" s="26">
        <f t="shared" ref="E91:AB91" si="19">SUMPRODUCT(E79:E90,$AD79:$AD90)</f>
        <v>0</v>
      </c>
      <c r="F91" s="26">
        <f t="shared" si="19"/>
        <v>0</v>
      </c>
      <c r="G91" s="26">
        <f t="shared" si="19"/>
        <v>0</v>
      </c>
      <c r="H91" s="26">
        <f t="shared" si="19"/>
        <v>0</v>
      </c>
      <c r="I91" s="26">
        <f t="shared" si="19"/>
        <v>0</v>
      </c>
      <c r="J91" s="26">
        <f t="shared" si="19"/>
        <v>0</v>
      </c>
      <c r="K91" s="26">
        <f t="shared" si="19"/>
        <v>0</v>
      </c>
      <c r="L91" s="26">
        <f t="shared" si="19"/>
        <v>0</v>
      </c>
      <c r="M91" s="26">
        <f t="shared" si="19"/>
        <v>0</v>
      </c>
      <c r="N91" s="26">
        <f t="shared" si="19"/>
        <v>0</v>
      </c>
      <c r="O91" s="26">
        <f t="shared" si="19"/>
        <v>0</v>
      </c>
      <c r="P91" s="26">
        <f t="shared" si="19"/>
        <v>0</v>
      </c>
      <c r="Q91" s="26">
        <f t="shared" si="19"/>
        <v>0</v>
      </c>
      <c r="R91" s="26">
        <f t="shared" si="19"/>
        <v>0</v>
      </c>
      <c r="S91" s="26">
        <f t="shared" si="19"/>
        <v>0</v>
      </c>
      <c r="T91" s="26">
        <f t="shared" si="19"/>
        <v>0</v>
      </c>
      <c r="U91" s="26">
        <f t="shared" si="19"/>
        <v>0</v>
      </c>
      <c r="V91" s="26">
        <f t="shared" si="19"/>
        <v>0</v>
      </c>
      <c r="W91" s="26">
        <f t="shared" si="19"/>
        <v>0</v>
      </c>
      <c r="X91" s="26">
        <f t="shared" si="19"/>
        <v>0</v>
      </c>
      <c r="Y91" s="26">
        <f t="shared" si="19"/>
        <v>0</v>
      </c>
      <c r="Z91" s="26">
        <f t="shared" si="19"/>
        <v>0</v>
      </c>
      <c r="AA91" s="26">
        <f t="shared" si="19"/>
        <v>0</v>
      </c>
      <c r="AB91" s="26">
        <f t="shared" si="19"/>
        <v>0</v>
      </c>
      <c r="AC91" s="48">
        <f>SUM(AC79:AC90)</f>
        <v>0</v>
      </c>
      <c r="AD91" s="218"/>
      <c r="AE91" s="239"/>
    </row>
    <row r="92" spans="3:31" s="252" customFormat="1" ht="14" thickBot="1" x14ac:dyDescent="0.2">
      <c r="C92" s="29"/>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49" t="str">
        <f>IF(AC91=SUM(E91:AB91),"","ERROR")</f>
        <v/>
      </c>
      <c r="AD92" s="218"/>
      <c r="AE92" s="239"/>
    </row>
    <row r="93" spans="3:31" s="252" customFormat="1" x14ac:dyDescent="0.15">
      <c r="C93" s="29"/>
      <c r="D93" s="45">
        <f>D76+1</f>
        <v>6</v>
      </c>
      <c r="E93" s="28">
        <f>E76+1</f>
        <v>1905</v>
      </c>
      <c r="F93" s="27"/>
      <c r="G93" s="27"/>
      <c r="H93" s="27"/>
      <c r="I93" s="27"/>
      <c r="J93" s="27"/>
      <c r="K93" s="27"/>
      <c r="L93" s="27"/>
      <c r="M93" s="27"/>
      <c r="N93" s="27"/>
      <c r="O93" s="27"/>
      <c r="P93" s="27"/>
      <c r="Q93" s="27"/>
      <c r="R93" s="27"/>
      <c r="S93" s="27"/>
      <c r="T93" s="27"/>
      <c r="U93" s="27"/>
      <c r="V93" s="27"/>
      <c r="W93" s="27"/>
      <c r="X93" s="27"/>
      <c r="Y93" s="27"/>
      <c r="Z93" s="27"/>
      <c r="AA93" s="27"/>
      <c r="AB93" s="27"/>
      <c r="AC93" s="50"/>
      <c r="AD93" s="218"/>
      <c r="AE93" s="239"/>
    </row>
    <row r="94" spans="3:31" s="252" customFormat="1" x14ac:dyDescent="0.15">
      <c r="C94" s="29"/>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50"/>
      <c r="AD94" s="218"/>
      <c r="AE94" s="239"/>
    </row>
    <row r="95" spans="3:31" s="252" customFormat="1" x14ac:dyDescent="0.15">
      <c r="C95" s="29" t="s">
        <v>9</v>
      </c>
      <c r="D95" s="29"/>
      <c r="E95" s="89">
        <v>100</v>
      </c>
      <c r="F95" s="89">
        <v>200</v>
      </c>
      <c r="G95" s="89">
        <v>300</v>
      </c>
      <c r="H95" s="89">
        <v>400</v>
      </c>
      <c r="I95" s="89">
        <v>500</v>
      </c>
      <c r="J95" s="249">
        <v>600</v>
      </c>
      <c r="K95" s="249">
        <v>700</v>
      </c>
      <c r="L95" s="249">
        <v>800</v>
      </c>
      <c r="M95" s="249">
        <v>900</v>
      </c>
      <c r="N95" s="66">
        <v>1000</v>
      </c>
      <c r="O95" s="66">
        <v>1100</v>
      </c>
      <c r="P95" s="66">
        <v>1200</v>
      </c>
      <c r="Q95" s="66">
        <v>1300</v>
      </c>
      <c r="R95" s="66">
        <v>1400</v>
      </c>
      <c r="S95" s="66">
        <v>1500</v>
      </c>
      <c r="T95" s="66">
        <v>1600</v>
      </c>
      <c r="U95" s="66">
        <v>1700</v>
      </c>
      <c r="V95" s="66">
        <v>1800</v>
      </c>
      <c r="W95" s="66">
        <v>1900</v>
      </c>
      <c r="X95" s="90">
        <v>2000</v>
      </c>
      <c r="Y95" s="90">
        <v>2100</v>
      </c>
      <c r="Z95" s="90">
        <v>2200</v>
      </c>
      <c r="AA95" s="90">
        <v>2300</v>
      </c>
      <c r="AB95" s="90">
        <v>2400</v>
      </c>
      <c r="AC95" s="51" t="s">
        <v>79</v>
      </c>
      <c r="AD95" s="219" t="s">
        <v>162</v>
      </c>
      <c r="AE95" s="239"/>
    </row>
    <row r="96" spans="3:31" s="252" customFormat="1" x14ac:dyDescent="0.15">
      <c r="C96" s="29" t="s">
        <v>80</v>
      </c>
      <c r="D96" s="239">
        <v>1</v>
      </c>
      <c r="E96" s="91"/>
      <c r="F96" s="91"/>
      <c r="G96" s="91"/>
      <c r="H96" s="91"/>
      <c r="I96" s="91"/>
      <c r="J96" s="67"/>
      <c r="K96" s="67"/>
      <c r="L96" s="67"/>
      <c r="M96" s="67"/>
      <c r="N96" s="67"/>
      <c r="O96" s="67"/>
      <c r="P96" s="67"/>
      <c r="Q96" s="67"/>
      <c r="R96" s="67"/>
      <c r="S96" s="67"/>
      <c r="T96" s="67"/>
      <c r="U96" s="67"/>
      <c r="V96" s="67"/>
      <c r="W96" s="67"/>
      <c r="X96" s="91"/>
      <c r="Y96" s="91"/>
      <c r="Z96" s="91"/>
      <c r="AA96" s="91"/>
      <c r="AB96" s="91"/>
      <c r="AC96" s="47">
        <f>SUM(E96:AB96)*AD96</f>
        <v>0</v>
      </c>
      <c r="AD96" s="220">
        <f>DAY(EOMONTH(AE96,0))</f>
        <v>31</v>
      </c>
      <c r="AE96" s="241">
        <f>DATE($E$93,D96,1)</f>
        <v>1828</v>
      </c>
    </row>
    <row r="97" spans="3:31" s="252" customFormat="1" x14ac:dyDescent="0.15">
      <c r="C97" s="29" t="s">
        <v>81</v>
      </c>
      <c r="D97" s="239">
        <v>2</v>
      </c>
      <c r="E97" s="91"/>
      <c r="F97" s="91"/>
      <c r="G97" s="91"/>
      <c r="H97" s="91"/>
      <c r="I97" s="91"/>
      <c r="J97" s="67"/>
      <c r="K97" s="67"/>
      <c r="L97" s="67"/>
      <c r="M97" s="67"/>
      <c r="N97" s="67"/>
      <c r="O97" s="67"/>
      <c r="P97" s="67"/>
      <c r="Q97" s="67"/>
      <c r="R97" s="67"/>
      <c r="S97" s="67"/>
      <c r="T97" s="67"/>
      <c r="U97" s="67"/>
      <c r="V97" s="67"/>
      <c r="W97" s="67"/>
      <c r="X97" s="91"/>
      <c r="Y97" s="91"/>
      <c r="Z97" s="91"/>
      <c r="AA97" s="91"/>
      <c r="AB97" s="91"/>
      <c r="AC97" s="47">
        <f t="shared" ref="AC97:AC107" si="20">SUM(E97:AB97)*AD97</f>
        <v>0</v>
      </c>
      <c r="AD97" s="220">
        <f t="shared" ref="AD97:AD107" si="21">DAY(EOMONTH(AE97,0))</f>
        <v>28</v>
      </c>
      <c r="AE97" s="241">
        <f t="shared" ref="AE97:AE107" si="22">DATE($E$93,D97,1)</f>
        <v>1859</v>
      </c>
    </row>
    <row r="98" spans="3:31" s="252" customFormat="1" x14ac:dyDescent="0.15">
      <c r="C98" s="29" t="s">
        <v>82</v>
      </c>
      <c r="D98" s="239">
        <v>3</v>
      </c>
      <c r="E98" s="91"/>
      <c r="F98" s="91"/>
      <c r="G98" s="91"/>
      <c r="H98" s="91"/>
      <c r="I98" s="91"/>
      <c r="J98" s="67"/>
      <c r="K98" s="67"/>
      <c r="L98" s="67"/>
      <c r="M98" s="67"/>
      <c r="N98" s="67"/>
      <c r="O98" s="67"/>
      <c r="P98" s="67"/>
      <c r="Q98" s="67"/>
      <c r="R98" s="67"/>
      <c r="S98" s="67"/>
      <c r="T98" s="67"/>
      <c r="U98" s="67"/>
      <c r="V98" s="67"/>
      <c r="W98" s="67"/>
      <c r="X98" s="91"/>
      <c r="Y98" s="91"/>
      <c r="Z98" s="91"/>
      <c r="AA98" s="91"/>
      <c r="AB98" s="91"/>
      <c r="AC98" s="47">
        <f t="shared" si="20"/>
        <v>0</v>
      </c>
      <c r="AD98" s="220">
        <f t="shared" si="21"/>
        <v>31</v>
      </c>
      <c r="AE98" s="241">
        <f t="shared" si="22"/>
        <v>1887</v>
      </c>
    </row>
    <row r="99" spans="3:31" s="252" customFormat="1" x14ac:dyDescent="0.15">
      <c r="C99" s="29" t="s">
        <v>83</v>
      </c>
      <c r="D99" s="239">
        <v>4</v>
      </c>
      <c r="E99" s="91"/>
      <c r="F99" s="91"/>
      <c r="G99" s="91"/>
      <c r="H99" s="91"/>
      <c r="I99" s="91"/>
      <c r="J99" s="67"/>
      <c r="K99" s="67"/>
      <c r="L99" s="67"/>
      <c r="M99" s="67"/>
      <c r="N99" s="67"/>
      <c r="O99" s="67"/>
      <c r="P99" s="67"/>
      <c r="Q99" s="67"/>
      <c r="R99" s="67"/>
      <c r="S99" s="67"/>
      <c r="T99" s="67"/>
      <c r="U99" s="67"/>
      <c r="V99" s="67"/>
      <c r="W99" s="67"/>
      <c r="X99" s="91"/>
      <c r="Y99" s="91"/>
      <c r="Z99" s="91"/>
      <c r="AA99" s="91"/>
      <c r="AB99" s="91"/>
      <c r="AC99" s="47">
        <f t="shared" si="20"/>
        <v>0</v>
      </c>
      <c r="AD99" s="220">
        <f t="shared" si="21"/>
        <v>30</v>
      </c>
      <c r="AE99" s="241">
        <f t="shared" si="22"/>
        <v>1918</v>
      </c>
    </row>
    <row r="100" spans="3:31" s="252" customFormat="1" x14ac:dyDescent="0.15">
      <c r="C100" s="29" t="s">
        <v>75</v>
      </c>
      <c r="D100" s="239">
        <v>5</v>
      </c>
      <c r="E100" s="91"/>
      <c r="F100" s="91"/>
      <c r="G100" s="91"/>
      <c r="H100" s="91"/>
      <c r="I100" s="91"/>
      <c r="J100" s="67"/>
      <c r="K100" s="67"/>
      <c r="L100" s="67"/>
      <c r="M100" s="67"/>
      <c r="N100" s="67"/>
      <c r="O100" s="67"/>
      <c r="P100" s="67"/>
      <c r="Q100" s="67"/>
      <c r="R100" s="67"/>
      <c r="S100" s="67"/>
      <c r="T100" s="67"/>
      <c r="U100" s="67"/>
      <c r="V100" s="67"/>
      <c r="W100" s="67"/>
      <c r="X100" s="91"/>
      <c r="Y100" s="91"/>
      <c r="Z100" s="91"/>
      <c r="AA100" s="91"/>
      <c r="AB100" s="91"/>
      <c r="AC100" s="47">
        <f t="shared" si="20"/>
        <v>0</v>
      </c>
      <c r="AD100" s="220">
        <f t="shared" si="21"/>
        <v>31</v>
      </c>
      <c r="AE100" s="241">
        <f t="shared" si="22"/>
        <v>1948</v>
      </c>
    </row>
    <row r="101" spans="3:31" s="252" customFormat="1" x14ac:dyDescent="0.15">
      <c r="C101" s="29" t="s">
        <v>84</v>
      </c>
      <c r="D101" s="239">
        <v>6</v>
      </c>
      <c r="E101" s="91"/>
      <c r="F101" s="91"/>
      <c r="G101" s="91"/>
      <c r="H101" s="91"/>
      <c r="I101" s="91"/>
      <c r="J101" s="67"/>
      <c r="K101" s="67"/>
      <c r="L101" s="67"/>
      <c r="M101" s="67"/>
      <c r="N101" s="67"/>
      <c r="O101" s="67"/>
      <c r="P101" s="67"/>
      <c r="Q101" s="67"/>
      <c r="R101" s="67"/>
      <c r="S101" s="67"/>
      <c r="T101" s="67"/>
      <c r="U101" s="67"/>
      <c r="V101" s="67"/>
      <c r="W101" s="67"/>
      <c r="X101" s="91"/>
      <c r="Y101" s="91"/>
      <c r="Z101" s="91"/>
      <c r="AA101" s="91"/>
      <c r="AB101" s="91"/>
      <c r="AC101" s="47">
        <f t="shared" si="20"/>
        <v>0</v>
      </c>
      <c r="AD101" s="220">
        <f t="shared" si="21"/>
        <v>30</v>
      </c>
      <c r="AE101" s="241">
        <f t="shared" si="22"/>
        <v>1979</v>
      </c>
    </row>
    <row r="102" spans="3:31" s="252" customFormat="1" x14ac:dyDescent="0.15">
      <c r="C102" s="29" t="s">
        <v>85</v>
      </c>
      <c r="D102" s="239">
        <v>7</v>
      </c>
      <c r="E102" s="91"/>
      <c r="F102" s="91"/>
      <c r="G102" s="91"/>
      <c r="H102" s="91"/>
      <c r="I102" s="91"/>
      <c r="J102" s="67"/>
      <c r="K102" s="67"/>
      <c r="L102" s="67"/>
      <c r="M102" s="67"/>
      <c r="N102" s="67"/>
      <c r="O102" s="67"/>
      <c r="P102" s="67"/>
      <c r="Q102" s="67"/>
      <c r="R102" s="67"/>
      <c r="S102" s="67"/>
      <c r="T102" s="67"/>
      <c r="U102" s="67"/>
      <c r="V102" s="67"/>
      <c r="W102" s="67"/>
      <c r="X102" s="91"/>
      <c r="Y102" s="91"/>
      <c r="Z102" s="91"/>
      <c r="AA102" s="91"/>
      <c r="AB102" s="91"/>
      <c r="AC102" s="47">
        <f t="shared" si="20"/>
        <v>0</v>
      </c>
      <c r="AD102" s="220">
        <f t="shared" si="21"/>
        <v>31</v>
      </c>
      <c r="AE102" s="241">
        <f t="shared" si="22"/>
        <v>2009</v>
      </c>
    </row>
    <row r="103" spans="3:31" s="252" customFormat="1" x14ac:dyDescent="0.15">
      <c r="C103" s="29" t="s">
        <v>86</v>
      </c>
      <c r="D103" s="239">
        <v>8</v>
      </c>
      <c r="E103" s="91"/>
      <c r="F103" s="91"/>
      <c r="G103" s="91"/>
      <c r="H103" s="91"/>
      <c r="I103" s="91"/>
      <c r="J103" s="67"/>
      <c r="K103" s="67"/>
      <c r="L103" s="67"/>
      <c r="M103" s="67"/>
      <c r="N103" s="67"/>
      <c r="O103" s="67"/>
      <c r="P103" s="67"/>
      <c r="Q103" s="67"/>
      <c r="R103" s="67"/>
      <c r="S103" s="67"/>
      <c r="T103" s="67"/>
      <c r="U103" s="67"/>
      <c r="V103" s="67"/>
      <c r="W103" s="67"/>
      <c r="X103" s="91"/>
      <c r="Y103" s="91"/>
      <c r="Z103" s="91"/>
      <c r="AA103" s="91"/>
      <c r="AB103" s="91"/>
      <c r="AC103" s="47">
        <f t="shared" si="20"/>
        <v>0</v>
      </c>
      <c r="AD103" s="220">
        <f t="shared" si="21"/>
        <v>31</v>
      </c>
      <c r="AE103" s="241">
        <f t="shared" si="22"/>
        <v>2040</v>
      </c>
    </row>
    <row r="104" spans="3:31" s="252" customFormat="1" x14ac:dyDescent="0.15">
      <c r="C104" s="29" t="s">
        <v>87</v>
      </c>
      <c r="D104" s="239">
        <v>9</v>
      </c>
      <c r="E104" s="91"/>
      <c r="F104" s="91"/>
      <c r="G104" s="91"/>
      <c r="H104" s="91"/>
      <c r="I104" s="91"/>
      <c r="J104" s="67"/>
      <c r="K104" s="67"/>
      <c r="L104" s="67"/>
      <c r="M104" s="67"/>
      <c r="N104" s="67"/>
      <c r="O104" s="67"/>
      <c r="P104" s="67"/>
      <c r="Q104" s="67"/>
      <c r="R104" s="67"/>
      <c r="S104" s="67"/>
      <c r="T104" s="67"/>
      <c r="U104" s="67"/>
      <c r="V104" s="67"/>
      <c r="W104" s="67"/>
      <c r="X104" s="91"/>
      <c r="Y104" s="91"/>
      <c r="Z104" s="91"/>
      <c r="AA104" s="91"/>
      <c r="AB104" s="91"/>
      <c r="AC104" s="47">
        <f t="shared" si="20"/>
        <v>0</v>
      </c>
      <c r="AD104" s="220">
        <f t="shared" si="21"/>
        <v>30</v>
      </c>
      <c r="AE104" s="241">
        <f t="shared" si="22"/>
        <v>2071</v>
      </c>
    </row>
    <row r="105" spans="3:31" s="252" customFormat="1" x14ac:dyDescent="0.15">
      <c r="C105" s="29" t="s">
        <v>88</v>
      </c>
      <c r="D105" s="239">
        <v>10</v>
      </c>
      <c r="E105" s="91"/>
      <c r="F105" s="91"/>
      <c r="G105" s="91"/>
      <c r="H105" s="91"/>
      <c r="I105" s="91"/>
      <c r="J105" s="67"/>
      <c r="K105" s="67"/>
      <c r="L105" s="67"/>
      <c r="M105" s="67"/>
      <c r="N105" s="67"/>
      <c r="O105" s="67"/>
      <c r="P105" s="67"/>
      <c r="Q105" s="67"/>
      <c r="R105" s="67"/>
      <c r="S105" s="67"/>
      <c r="T105" s="67"/>
      <c r="U105" s="67"/>
      <c r="V105" s="67"/>
      <c r="W105" s="67"/>
      <c r="X105" s="91"/>
      <c r="Y105" s="91"/>
      <c r="Z105" s="91"/>
      <c r="AA105" s="91"/>
      <c r="AB105" s="91"/>
      <c r="AC105" s="47">
        <f t="shared" si="20"/>
        <v>0</v>
      </c>
      <c r="AD105" s="220">
        <f t="shared" si="21"/>
        <v>31</v>
      </c>
      <c r="AE105" s="241">
        <f t="shared" si="22"/>
        <v>2101</v>
      </c>
    </row>
    <row r="106" spans="3:31" s="252" customFormat="1" x14ac:dyDescent="0.15">
      <c r="C106" s="29" t="s">
        <v>89</v>
      </c>
      <c r="D106" s="239">
        <v>11</v>
      </c>
      <c r="E106" s="91"/>
      <c r="F106" s="91"/>
      <c r="G106" s="91"/>
      <c r="H106" s="91"/>
      <c r="I106" s="91"/>
      <c r="J106" s="67"/>
      <c r="K106" s="67"/>
      <c r="L106" s="67"/>
      <c r="M106" s="67"/>
      <c r="N106" s="67"/>
      <c r="O106" s="67"/>
      <c r="P106" s="67"/>
      <c r="Q106" s="67"/>
      <c r="R106" s="67"/>
      <c r="S106" s="67"/>
      <c r="T106" s="67"/>
      <c r="U106" s="67"/>
      <c r="V106" s="67"/>
      <c r="W106" s="67"/>
      <c r="X106" s="91"/>
      <c r="Y106" s="91"/>
      <c r="Z106" s="91"/>
      <c r="AA106" s="91"/>
      <c r="AB106" s="91"/>
      <c r="AC106" s="47">
        <f t="shared" si="20"/>
        <v>0</v>
      </c>
      <c r="AD106" s="220">
        <f t="shared" si="21"/>
        <v>30</v>
      </c>
      <c r="AE106" s="241">
        <f t="shared" si="22"/>
        <v>2132</v>
      </c>
    </row>
    <row r="107" spans="3:31" s="252" customFormat="1" ht="14" thickBot="1" x14ac:dyDescent="0.2">
      <c r="C107" s="29" t="s">
        <v>90</v>
      </c>
      <c r="D107" s="239">
        <v>12</v>
      </c>
      <c r="E107" s="91"/>
      <c r="F107" s="91"/>
      <c r="G107" s="91"/>
      <c r="H107" s="91"/>
      <c r="I107" s="91"/>
      <c r="J107" s="67"/>
      <c r="K107" s="67"/>
      <c r="L107" s="67"/>
      <c r="M107" s="67"/>
      <c r="N107" s="67"/>
      <c r="O107" s="67"/>
      <c r="P107" s="67"/>
      <c r="Q107" s="67"/>
      <c r="R107" s="67"/>
      <c r="S107" s="67"/>
      <c r="T107" s="67"/>
      <c r="U107" s="67"/>
      <c r="V107" s="67"/>
      <c r="W107" s="67"/>
      <c r="X107" s="91"/>
      <c r="Y107" s="91"/>
      <c r="Z107" s="91"/>
      <c r="AA107" s="91"/>
      <c r="AB107" s="91"/>
      <c r="AC107" s="47">
        <f t="shared" si="20"/>
        <v>0</v>
      </c>
      <c r="AD107" s="220">
        <f t="shared" si="21"/>
        <v>31</v>
      </c>
      <c r="AE107" s="241">
        <f t="shared" si="22"/>
        <v>2162</v>
      </c>
    </row>
    <row r="108" spans="3:31" s="252" customFormat="1" ht="14" thickBot="1" x14ac:dyDescent="0.2">
      <c r="C108" s="37" t="s">
        <v>91</v>
      </c>
      <c r="D108" s="27"/>
      <c r="E108" s="26">
        <f t="shared" ref="E108:AB108" si="23">SUMPRODUCT(E96:E107,$AD96:$AD107)</f>
        <v>0</v>
      </c>
      <c r="F108" s="26">
        <f t="shared" si="23"/>
        <v>0</v>
      </c>
      <c r="G108" s="26">
        <f t="shared" si="23"/>
        <v>0</v>
      </c>
      <c r="H108" s="26">
        <f t="shared" si="23"/>
        <v>0</v>
      </c>
      <c r="I108" s="26">
        <f t="shared" si="23"/>
        <v>0</v>
      </c>
      <c r="J108" s="26">
        <f t="shared" si="23"/>
        <v>0</v>
      </c>
      <c r="K108" s="26">
        <f t="shared" si="23"/>
        <v>0</v>
      </c>
      <c r="L108" s="26">
        <f t="shared" si="23"/>
        <v>0</v>
      </c>
      <c r="M108" s="26">
        <f t="shared" si="23"/>
        <v>0</v>
      </c>
      <c r="N108" s="26">
        <f t="shared" si="23"/>
        <v>0</v>
      </c>
      <c r="O108" s="26">
        <f t="shared" si="23"/>
        <v>0</v>
      </c>
      <c r="P108" s="26">
        <f t="shared" si="23"/>
        <v>0</v>
      </c>
      <c r="Q108" s="26">
        <f t="shared" si="23"/>
        <v>0</v>
      </c>
      <c r="R108" s="26">
        <f t="shared" si="23"/>
        <v>0</v>
      </c>
      <c r="S108" s="26">
        <f t="shared" si="23"/>
        <v>0</v>
      </c>
      <c r="T108" s="26">
        <f t="shared" si="23"/>
        <v>0</v>
      </c>
      <c r="U108" s="26">
        <f t="shared" si="23"/>
        <v>0</v>
      </c>
      <c r="V108" s="26">
        <f t="shared" si="23"/>
        <v>0</v>
      </c>
      <c r="W108" s="26">
        <f t="shared" si="23"/>
        <v>0</v>
      </c>
      <c r="X108" s="26">
        <f t="shared" si="23"/>
        <v>0</v>
      </c>
      <c r="Y108" s="26">
        <f t="shared" si="23"/>
        <v>0</v>
      </c>
      <c r="Z108" s="26">
        <f t="shared" si="23"/>
        <v>0</v>
      </c>
      <c r="AA108" s="26">
        <f t="shared" si="23"/>
        <v>0</v>
      </c>
      <c r="AB108" s="26">
        <f t="shared" si="23"/>
        <v>0</v>
      </c>
      <c r="AC108" s="48">
        <f>SUM(AC96:AC107)</f>
        <v>0</v>
      </c>
      <c r="AD108" s="221"/>
      <c r="AE108" s="239"/>
    </row>
    <row r="109" spans="3:31" s="252" customFormat="1" ht="14" thickBot="1" x14ac:dyDescent="0.2">
      <c r="C109" s="29"/>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c r="AC109" s="49" t="str">
        <f>IF(AC108=SUM(E108:AB108),"","ERROR")</f>
        <v/>
      </c>
      <c r="AD109" s="221"/>
      <c r="AE109" s="239"/>
    </row>
    <row r="110" spans="3:31" s="252" customFormat="1" x14ac:dyDescent="0.15">
      <c r="C110" s="29"/>
      <c r="D110" s="45">
        <f>D93+1</f>
        <v>7</v>
      </c>
      <c r="E110" s="28">
        <f>E93+1</f>
        <v>1906</v>
      </c>
      <c r="F110" s="27"/>
      <c r="G110" s="27"/>
      <c r="H110" s="27"/>
      <c r="I110" s="27"/>
      <c r="J110" s="27"/>
      <c r="K110" s="27"/>
      <c r="L110" s="27"/>
      <c r="M110" s="27"/>
      <c r="N110" s="27"/>
      <c r="O110" s="27"/>
      <c r="P110" s="27"/>
      <c r="Q110" s="27"/>
      <c r="R110" s="27"/>
      <c r="S110" s="27"/>
      <c r="T110" s="27"/>
      <c r="U110" s="27"/>
      <c r="V110" s="27"/>
      <c r="W110" s="27"/>
      <c r="X110" s="27"/>
      <c r="Y110" s="27"/>
      <c r="Z110" s="27"/>
      <c r="AA110" s="27"/>
      <c r="AB110" s="27"/>
      <c r="AC110" s="50"/>
      <c r="AD110" s="221"/>
      <c r="AE110" s="239"/>
    </row>
    <row r="111" spans="3:31" s="252" customFormat="1" x14ac:dyDescent="0.15">
      <c r="C111" s="29"/>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50"/>
      <c r="AD111" s="221"/>
      <c r="AE111" s="239"/>
    </row>
    <row r="112" spans="3:31" s="252" customFormat="1" x14ac:dyDescent="0.15">
      <c r="C112" s="29" t="s">
        <v>9</v>
      </c>
      <c r="D112" s="29"/>
      <c r="E112" s="89">
        <v>100</v>
      </c>
      <c r="F112" s="89">
        <v>200</v>
      </c>
      <c r="G112" s="89">
        <v>300</v>
      </c>
      <c r="H112" s="89">
        <v>400</v>
      </c>
      <c r="I112" s="89">
        <v>500</v>
      </c>
      <c r="J112" s="249">
        <v>600</v>
      </c>
      <c r="K112" s="249">
        <v>700</v>
      </c>
      <c r="L112" s="249">
        <v>800</v>
      </c>
      <c r="M112" s="249">
        <v>900</v>
      </c>
      <c r="N112" s="66">
        <v>1000</v>
      </c>
      <c r="O112" s="66">
        <v>1100</v>
      </c>
      <c r="P112" s="66">
        <v>1200</v>
      </c>
      <c r="Q112" s="66">
        <v>1300</v>
      </c>
      <c r="R112" s="66">
        <v>1400</v>
      </c>
      <c r="S112" s="66">
        <v>1500</v>
      </c>
      <c r="T112" s="66">
        <v>1600</v>
      </c>
      <c r="U112" s="66">
        <v>1700</v>
      </c>
      <c r="V112" s="66">
        <v>1800</v>
      </c>
      <c r="W112" s="66">
        <v>1900</v>
      </c>
      <c r="X112" s="90">
        <v>2000</v>
      </c>
      <c r="Y112" s="90">
        <v>2100</v>
      </c>
      <c r="Z112" s="90">
        <v>2200</v>
      </c>
      <c r="AA112" s="90">
        <v>2300</v>
      </c>
      <c r="AB112" s="90">
        <v>2400</v>
      </c>
      <c r="AC112" s="51" t="s">
        <v>79</v>
      </c>
      <c r="AD112" s="219" t="s">
        <v>162</v>
      </c>
      <c r="AE112" s="239"/>
    </row>
    <row r="113" spans="3:31" s="252" customFormat="1" x14ac:dyDescent="0.15">
      <c r="C113" s="29" t="s">
        <v>80</v>
      </c>
      <c r="D113" s="239">
        <v>1</v>
      </c>
      <c r="E113" s="91"/>
      <c r="F113" s="91"/>
      <c r="G113" s="91"/>
      <c r="H113" s="91"/>
      <c r="I113" s="91"/>
      <c r="J113" s="67"/>
      <c r="K113" s="67"/>
      <c r="L113" s="67"/>
      <c r="M113" s="67"/>
      <c r="N113" s="67"/>
      <c r="O113" s="67"/>
      <c r="P113" s="67"/>
      <c r="Q113" s="67"/>
      <c r="R113" s="67"/>
      <c r="S113" s="67"/>
      <c r="T113" s="67"/>
      <c r="U113" s="67"/>
      <c r="V113" s="67"/>
      <c r="W113" s="67"/>
      <c r="X113" s="91"/>
      <c r="Y113" s="91"/>
      <c r="Z113" s="91"/>
      <c r="AA113" s="91"/>
      <c r="AB113" s="91"/>
      <c r="AC113" s="47">
        <f>SUM(E113:AB113)*AD113</f>
        <v>0</v>
      </c>
      <c r="AD113" s="220">
        <f>DAY(EOMONTH(AE113,0))</f>
        <v>31</v>
      </c>
      <c r="AE113" s="241">
        <f>DATE($E$110,D113,1)</f>
        <v>2193</v>
      </c>
    </row>
    <row r="114" spans="3:31" s="252" customFormat="1" x14ac:dyDescent="0.15">
      <c r="C114" s="29" t="s">
        <v>81</v>
      </c>
      <c r="D114" s="239">
        <v>2</v>
      </c>
      <c r="E114" s="91"/>
      <c r="F114" s="91"/>
      <c r="G114" s="91"/>
      <c r="H114" s="91"/>
      <c r="I114" s="91"/>
      <c r="J114" s="67"/>
      <c r="K114" s="67"/>
      <c r="L114" s="67"/>
      <c r="M114" s="67"/>
      <c r="N114" s="67"/>
      <c r="O114" s="67"/>
      <c r="P114" s="67"/>
      <c r="Q114" s="67"/>
      <c r="R114" s="67"/>
      <c r="S114" s="67"/>
      <c r="T114" s="67"/>
      <c r="U114" s="67"/>
      <c r="V114" s="67"/>
      <c r="W114" s="67"/>
      <c r="X114" s="91"/>
      <c r="Y114" s="91"/>
      <c r="Z114" s="91"/>
      <c r="AA114" s="91"/>
      <c r="AB114" s="91"/>
      <c r="AC114" s="47">
        <f t="shared" ref="AC114:AC124" si="24">SUM(E114:AB114)*AD114</f>
        <v>0</v>
      </c>
      <c r="AD114" s="220">
        <f t="shared" ref="AD114:AD124" si="25">DAY(EOMONTH(AE114,0))</f>
        <v>28</v>
      </c>
      <c r="AE114" s="241">
        <f t="shared" ref="AE114:AE124" si="26">DATE($E$110,D114,1)</f>
        <v>2224</v>
      </c>
    </row>
    <row r="115" spans="3:31" s="252" customFormat="1" x14ac:dyDescent="0.15">
      <c r="C115" s="29" t="s">
        <v>82</v>
      </c>
      <c r="D115" s="239">
        <v>3</v>
      </c>
      <c r="E115" s="91"/>
      <c r="F115" s="91"/>
      <c r="G115" s="91"/>
      <c r="H115" s="91"/>
      <c r="I115" s="91"/>
      <c r="J115" s="67"/>
      <c r="K115" s="67"/>
      <c r="L115" s="67"/>
      <c r="M115" s="67"/>
      <c r="N115" s="67"/>
      <c r="O115" s="67"/>
      <c r="P115" s="67"/>
      <c r="Q115" s="67"/>
      <c r="R115" s="67"/>
      <c r="S115" s="67"/>
      <c r="T115" s="67"/>
      <c r="U115" s="67"/>
      <c r="V115" s="67"/>
      <c r="W115" s="67"/>
      <c r="X115" s="91"/>
      <c r="Y115" s="91"/>
      <c r="Z115" s="91"/>
      <c r="AA115" s="91"/>
      <c r="AB115" s="91"/>
      <c r="AC115" s="47">
        <f t="shared" si="24"/>
        <v>0</v>
      </c>
      <c r="AD115" s="220">
        <f t="shared" si="25"/>
        <v>31</v>
      </c>
      <c r="AE115" s="241">
        <f t="shared" si="26"/>
        <v>2252</v>
      </c>
    </row>
    <row r="116" spans="3:31" s="252" customFormat="1" x14ac:dyDescent="0.15">
      <c r="C116" s="29" t="s">
        <v>83</v>
      </c>
      <c r="D116" s="239">
        <v>4</v>
      </c>
      <c r="E116" s="91"/>
      <c r="F116" s="91"/>
      <c r="G116" s="91"/>
      <c r="H116" s="91"/>
      <c r="I116" s="91"/>
      <c r="J116" s="67"/>
      <c r="K116" s="67"/>
      <c r="L116" s="67"/>
      <c r="M116" s="67"/>
      <c r="N116" s="67"/>
      <c r="O116" s="67"/>
      <c r="P116" s="67"/>
      <c r="Q116" s="67"/>
      <c r="R116" s="67"/>
      <c r="S116" s="67"/>
      <c r="T116" s="67"/>
      <c r="U116" s="67"/>
      <c r="V116" s="67"/>
      <c r="W116" s="67"/>
      <c r="X116" s="91"/>
      <c r="Y116" s="91"/>
      <c r="Z116" s="91"/>
      <c r="AA116" s="91"/>
      <c r="AB116" s="91"/>
      <c r="AC116" s="47">
        <f t="shared" si="24"/>
        <v>0</v>
      </c>
      <c r="AD116" s="220">
        <f t="shared" si="25"/>
        <v>30</v>
      </c>
      <c r="AE116" s="241">
        <f t="shared" si="26"/>
        <v>2283</v>
      </c>
    </row>
    <row r="117" spans="3:31" s="252" customFormat="1" x14ac:dyDescent="0.15">
      <c r="C117" s="29" t="s">
        <v>75</v>
      </c>
      <c r="D117" s="239">
        <v>5</v>
      </c>
      <c r="E117" s="91"/>
      <c r="F117" s="91"/>
      <c r="G117" s="91"/>
      <c r="H117" s="91"/>
      <c r="I117" s="91"/>
      <c r="J117" s="67"/>
      <c r="K117" s="67"/>
      <c r="L117" s="67"/>
      <c r="M117" s="67"/>
      <c r="N117" s="67"/>
      <c r="O117" s="67"/>
      <c r="P117" s="67"/>
      <c r="Q117" s="67"/>
      <c r="R117" s="67"/>
      <c r="S117" s="67"/>
      <c r="T117" s="67"/>
      <c r="U117" s="67"/>
      <c r="V117" s="67"/>
      <c r="W117" s="67"/>
      <c r="X117" s="91"/>
      <c r="Y117" s="91"/>
      <c r="Z117" s="91"/>
      <c r="AA117" s="91"/>
      <c r="AB117" s="91"/>
      <c r="AC117" s="47">
        <f>SUM(E117:AB117)*AD117</f>
        <v>0</v>
      </c>
      <c r="AD117" s="220">
        <f t="shared" si="25"/>
        <v>31</v>
      </c>
      <c r="AE117" s="241">
        <f t="shared" si="26"/>
        <v>2313</v>
      </c>
    </row>
    <row r="118" spans="3:31" s="252" customFormat="1" x14ac:dyDescent="0.15">
      <c r="C118" s="29" t="s">
        <v>84</v>
      </c>
      <c r="D118" s="239">
        <v>6</v>
      </c>
      <c r="E118" s="91"/>
      <c r="F118" s="91"/>
      <c r="G118" s="91"/>
      <c r="H118" s="91"/>
      <c r="I118" s="91"/>
      <c r="J118" s="67"/>
      <c r="K118" s="67"/>
      <c r="L118" s="67"/>
      <c r="M118" s="67"/>
      <c r="N118" s="67"/>
      <c r="O118" s="67"/>
      <c r="P118" s="67"/>
      <c r="Q118" s="67"/>
      <c r="R118" s="67"/>
      <c r="S118" s="67"/>
      <c r="T118" s="67"/>
      <c r="U118" s="67"/>
      <c r="V118" s="67"/>
      <c r="W118" s="67"/>
      <c r="X118" s="91"/>
      <c r="Y118" s="91"/>
      <c r="Z118" s="91"/>
      <c r="AA118" s="91"/>
      <c r="AB118" s="91"/>
      <c r="AC118" s="47">
        <f t="shared" si="24"/>
        <v>0</v>
      </c>
      <c r="AD118" s="220">
        <f t="shared" si="25"/>
        <v>30</v>
      </c>
      <c r="AE118" s="241">
        <f t="shared" si="26"/>
        <v>2344</v>
      </c>
    </row>
    <row r="119" spans="3:31" s="252" customFormat="1" x14ac:dyDescent="0.15">
      <c r="C119" s="29" t="s">
        <v>85</v>
      </c>
      <c r="D119" s="239">
        <v>7</v>
      </c>
      <c r="E119" s="91"/>
      <c r="F119" s="91"/>
      <c r="G119" s="91"/>
      <c r="H119" s="91"/>
      <c r="I119" s="91"/>
      <c r="J119" s="67"/>
      <c r="K119" s="67"/>
      <c r="L119" s="67"/>
      <c r="M119" s="67"/>
      <c r="N119" s="67"/>
      <c r="O119" s="67"/>
      <c r="P119" s="67"/>
      <c r="Q119" s="67"/>
      <c r="R119" s="67"/>
      <c r="S119" s="67"/>
      <c r="T119" s="67"/>
      <c r="U119" s="67"/>
      <c r="V119" s="67"/>
      <c r="W119" s="67"/>
      <c r="X119" s="91"/>
      <c r="Y119" s="91"/>
      <c r="Z119" s="91"/>
      <c r="AA119" s="91"/>
      <c r="AB119" s="91"/>
      <c r="AC119" s="47">
        <f t="shared" si="24"/>
        <v>0</v>
      </c>
      <c r="AD119" s="220">
        <f t="shared" si="25"/>
        <v>31</v>
      </c>
      <c r="AE119" s="241">
        <f t="shared" si="26"/>
        <v>2374</v>
      </c>
    </row>
    <row r="120" spans="3:31" s="252" customFormat="1" x14ac:dyDescent="0.15">
      <c r="C120" s="29" t="s">
        <v>86</v>
      </c>
      <c r="D120" s="239">
        <v>8</v>
      </c>
      <c r="E120" s="91"/>
      <c r="F120" s="91"/>
      <c r="G120" s="91"/>
      <c r="H120" s="91"/>
      <c r="I120" s="91"/>
      <c r="J120" s="67"/>
      <c r="K120" s="67"/>
      <c r="L120" s="67"/>
      <c r="M120" s="67"/>
      <c r="N120" s="67"/>
      <c r="O120" s="67"/>
      <c r="P120" s="67"/>
      <c r="Q120" s="67"/>
      <c r="R120" s="67"/>
      <c r="S120" s="67"/>
      <c r="T120" s="67"/>
      <c r="U120" s="67"/>
      <c r="V120" s="67"/>
      <c r="W120" s="67"/>
      <c r="X120" s="91"/>
      <c r="Y120" s="91"/>
      <c r="Z120" s="91"/>
      <c r="AA120" s="91"/>
      <c r="AB120" s="91"/>
      <c r="AC120" s="47">
        <f t="shared" si="24"/>
        <v>0</v>
      </c>
      <c r="AD120" s="220">
        <f t="shared" si="25"/>
        <v>31</v>
      </c>
      <c r="AE120" s="241">
        <f t="shared" si="26"/>
        <v>2405</v>
      </c>
    </row>
    <row r="121" spans="3:31" s="252" customFormat="1" x14ac:dyDescent="0.15">
      <c r="C121" s="29" t="s">
        <v>87</v>
      </c>
      <c r="D121" s="239">
        <v>9</v>
      </c>
      <c r="E121" s="91"/>
      <c r="F121" s="91"/>
      <c r="G121" s="91"/>
      <c r="H121" s="91"/>
      <c r="I121" s="91"/>
      <c r="J121" s="67"/>
      <c r="K121" s="67"/>
      <c r="L121" s="67"/>
      <c r="M121" s="67"/>
      <c r="N121" s="67"/>
      <c r="O121" s="67"/>
      <c r="P121" s="67"/>
      <c r="Q121" s="67"/>
      <c r="R121" s="67"/>
      <c r="S121" s="67"/>
      <c r="T121" s="67"/>
      <c r="U121" s="67"/>
      <c r="V121" s="67"/>
      <c r="W121" s="67"/>
      <c r="X121" s="91"/>
      <c r="Y121" s="91"/>
      <c r="Z121" s="91"/>
      <c r="AA121" s="91"/>
      <c r="AB121" s="91"/>
      <c r="AC121" s="47">
        <f t="shared" si="24"/>
        <v>0</v>
      </c>
      <c r="AD121" s="220">
        <f t="shared" si="25"/>
        <v>30</v>
      </c>
      <c r="AE121" s="241">
        <f t="shared" si="26"/>
        <v>2436</v>
      </c>
    </row>
    <row r="122" spans="3:31" s="252" customFormat="1" x14ac:dyDescent="0.15">
      <c r="C122" s="29" t="s">
        <v>88</v>
      </c>
      <c r="D122" s="239">
        <v>10</v>
      </c>
      <c r="E122" s="91"/>
      <c r="F122" s="91"/>
      <c r="G122" s="91"/>
      <c r="H122" s="91"/>
      <c r="I122" s="91"/>
      <c r="J122" s="67"/>
      <c r="K122" s="67"/>
      <c r="L122" s="67"/>
      <c r="M122" s="67"/>
      <c r="N122" s="67"/>
      <c r="O122" s="67"/>
      <c r="P122" s="67"/>
      <c r="Q122" s="67"/>
      <c r="R122" s="67"/>
      <c r="S122" s="67"/>
      <c r="T122" s="67"/>
      <c r="U122" s="67"/>
      <c r="V122" s="67"/>
      <c r="W122" s="67"/>
      <c r="X122" s="91"/>
      <c r="Y122" s="91"/>
      <c r="Z122" s="91"/>
      <c r="AA122" s="91"/>
      <c r="AB122" s="91"/>
      <c r="AC122" s="47">
        <f t="shared" si="24"/>
        <v>0</v>
      </c>
      <c r="AD122" s="220">
        <f t="shared" si="25"/>
        <v>31</v>
      </c>
      <c r="AE122" s="241">
        <f t="shared" si="26"/>
        <v>2466</v>
      </c>
    </row>
    <row r="123" spans="3:31" s="252" customFormat="1" x14ac:dyDescent="0.15">
      <c r="C123" s="29" t="s">
        <v>89</v>
      </c>
      <c r="D123" s="239">
        <v>11</v>
      </c>
      <c r="E123" s="91"/>
      <c r="F123" s="91"/>
      <c r="G123" s="91"/>
      <c r="H123" s="91"/>
      <c r="I123" s="91"/>
      <c r="J123" s="67"/>
      <c r="K123" s="67"/>
      <c r="L123" s="67"/>
      <c r="M123" s="67"/>
      <c r="N123" s="67"/>
      <c r="O123" s="67"/>
      <c r="P123" s="67"/>
      <c r="Q123" s="67"/>
      <c r="R123" s="67"/>
      <c r="S123" s="67"/>
      <c r="T123" s="67"/>
      <c r="U123" s="67"/>
      <c r="V123" s="67"/>
      <c r="W123" s="67"/>
      <c r="X123" s="91"/>
      <c r="Y123" s="91"/>
      <c r="Z123" s="91"/>
      <c r="AA123" s="91"/>
      <c r="AB123" s="91"/>
      <c r="AC123" s="47">
        <f t="shared" si="24"/>
        <v>0</v>
      </c>
      <c r="AD123" s="220">
        <f t="shared" si="25"/>
        <v>30</v>
      </c>
      <c r="AE123" s="241">
        <f t="shared" si="26"/>
        <v>2497</v>
      </c>
    </row>
    <row r="124" spans="3:31" s="252" customFormat="1" ht="14" thickBot="1" x14ac:dyDescent="0.2">
      <c r="C124" s="29" t="s">
        <v>90</v>
      </c>
      <c r="D124" s="239">
        <v>12</v>
      </c>
      <c r="E124" s="91"/>
      <c r="F124" s="91"/>
      <c r="G124" s="91"/>
      <c r="H124" s="91"/>
      <c r="I124" s="91"/>
      <c r="J124" s="67"/>
      <c r="K124" s="67"/>
      <c r="L124" s="67"/>
      <c r="M124" s="67"/>
      <c r="N124" s="67"/>
      <c r="O124" s="67"/>
      <c r="P124" s="67"/>
      <c r="Q124" s="67"/>
      <c r="R124" s="67"/>
      <c r="S124" s="67"/>
      <c r="T124" s="67"/>
      <c r="U124" s="67"/>
      <c r="V124" s="67"/>
      <c r="W124" s="67"/>
      <c r="X124" s="91"/>
      <c r="Y124" s="91"/>
      <c r="Z124" s="91"/>
      <c r="AA124" s="91"/>
      <c r="AB124" s="91"/>
      <c r="AC124" s="47">
        <f t="shared" si="24"/>
        <v>0</v>
      </c>
      <c r="AD124" s="220">
        <f t="shared" si="25"/>
        <v>31</v>
      </c>
      <c r="AE124" s="241">
        <f t="shared" si="26"/>
        <v>2527</v>
      </c>
    </row>
    <row r="125" spans="3:31" s="252" customFormat="1" ht="14" thickBot="1" x14ac:dyDescent="0.2">
      <c r="C125" s="37" t="s">
        <v>91</v>
      </c>
      <c r="D125" s="27"/>
      <c r="E125" s="26">
        <f t="shared" ref="E125:AB125" si="27">SUMPRODUCT(E113:E124,$AD113:$AD124)</f>
        <v>0</v>
      </c>
      <c r="F125" s="26">
        <f t="shared" si="27"/>
        <v>0</v>
      </c>
      <c r="G125" s="26">
        <f t="shared" si="27"/>
        <v>0</v>
      </c>
      <c r="H125" s="26">
        <f t="shared" si="27"/>
        <v>0</v>
      </c>
      <c r="I125" s="26">
        <f t="shared" si="27"/>
        <v>0</v>
      </c>
      <c r="J125" s="26">
        <f t="shared" si="27"/>
        <v>0</v>
      </c>
      <c r="K125" s="26">
        <f t="shared" si="27"/>
        <v>0</v>
      </c>
      <c r="L125" s="26">
        <f t="shared" si="27"/>
        <v>0</v>
      </c>
      <c r="M125" s="26">
        <f t="shared" si="27"/>
        <v>0</v>
      </c>
      <c r="N125" s="26">
        <f t="shared" si="27"/>
        <v>0</v>
      </c>
      <c r="O125" s="26">
        <f t="shared" si="27"/>
        <v>0</v>
      </c>
      <c r="P125" s="26">
        <f t="shared" si="27"/>
        <v>0</v>
      </c>
      <c r="Q125" s="26">
        <f t="shared" si="27"/>
        <v>0</v>
      </c>
      <c r="R125" s="26">
        <f t="shared" si="27"/>
        <v>0</v>
      </c>
      <c r="S125" s="26">
        <f t="shared" si="27"/>
        <v>0</v>
      </c>
      <c r="T125" s="26">
        <f t="shared" si="27"/>
        <v>0</v>
      </c>
      <c r="U125" s="26">
        <f t="shared" si="27"/>
        <v>0</v>
      </c>
      <c r="V125" s="26">
        <f t="shared" si="27"/>
        <v>0</v>
      </c>
      <c r="W125" s="26">
        <f t="shared" si="27"/>
        <v>0</v>
      </c>
      <c r="X125" s="26">
        <f t="shared" si="27"/>
        <v>0</v>
      </c>
      <c r="Y125" s="26">
        <f t="shared" si="27"/>
        <v>0</v>
      </c>
      <c r="Z125" s="26">
        <f t="shared" si="27"/>
        <v>0</v>
      </c>
      <c r="AA125" s="26">
        <f t="shared" si="27"/>
        <v>0</v>
      </c>
      <c r="AB125" s="26">
        <f t="shared" si="27"/>
        <v>0</v>
      </c>
      <c r="AC125" s="48">
        <f>SUM(AC113:AC124)</f>
        <v>0</v>
      </c>
      <c r="AD125" s="221"/>
      <c r="AE125" s="239"/>
    </row>
    <row r="126" spans="3:31" s="252" customFormat="1" ht="14" thickBot="1" x14ac:dyDescent="0.2">
      <c r="C126" s="29"/>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c r="AC126" s="49" t="str">
        <f>IF(AC125=SUM(E125:AB125),"","ERROR")</f>
        <v/>
      </c>
      <c r="AD126" s="221"/>
      <c r="AE126" s="239"/>
    </row>
    <row r="127" spans="3:31" s="252" customFormat="1" x14ac:dyDescent="0.15">
      <c r="C127" s="29"/>
      <c r="D127" s="45">
        <f>D110+1</f>
        <v>8</v>
      </c>
      <c r="E127" s="28">
        <f>E110+1</f>
        <v>1907</v>
      </c>
      <c r="F127" s="27"/>
      <c r="G127" s="27"/>
      <c r="H127" s="27"/>
      <c r="I127" s="27"/>
      <c r="J127" s="27"/>
      <c r="K127" s="27"/>
      <c r="L127" s="27"/>
      <c r="M127" s="27"/>
      <c r="N127" s="27"/>
      <c r="O127" s="27"/>
      <c r="P127" s="27"/>
      <c r="Q127" s="27"/>
      <c r="R127" s="27"/>
      <c r="S127" s="27"/>
      <c r="T127" s="27"/>
      <c r="U127" s="27"/>
      <c r="V127" s="27"/>
      <c r="W127" s="27"/>
      <c r="X127" s="27"/>
      <c r="Y127" s="27"/>
      <c r="Z127" s="27"/>
      <c r="AA127" s="27"/>
      <c r="AB127" s="27"/>
      <c r="AC127" s="50"/>
      <c r="AD127" s="221"/>
      <c r="AE127" s="239"/>
    </row>
    <row r="128" spans="3:31" s="252" customFormat="1" x14ac:dyDescent="0.15">
      <c r="C128" s="29"/>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50"/>
      <c r="AD128" s="221"/>
      <c r="AE128" s="239"/>
    </row>
    <row r="129" spans="3:31" s="252" customFormat="1" x14ac:dyDescent="0.15">
      <c r="C129" s="29" t="s">
        <v>9</v>
      </c>
      <c r="D129" s="29"/>
      <c r="E129" s="89">
        <v>100</v>
      </c>
      <c r="F129" s="89">
        <v>200</v>
      </c>
      <c r="G129" s="89">
        <v>300</v>
      </c>
      <c r="H129" s="89">
        <v>400</v>
      </c>
      <c r="I129" s="89">
        <v>500</v>
      </c>
      <c r="J129" s="249">
        <v>600</v>
      </c>
      <c r="K129" s="249">
        <v>700</v>
      </c>
      <c r="L129" s="249">
        <v>800</v>
      </c>
      <c r="M129" s="249">
        <v>900</v>
      </c>
      <c r="N129" s="66">
        <v>1000</v>
      </c>
      <c r="O129" s="66">
        <v>1100</v>
      </c>
      <c r="P129" s="66">
        <v>1200</v>
      </c>
      <c r="Q129" s="66">
        <v>1300</v>
      </c>
      <c r="R129" s="66">
        <v>1400</v>
      </c>
      <c r="S129" s="66">
        <v>1500</v>
      </c>
      <c r="T129" s="66">
        <v>1600</v>
      </c>
      <c r="U129" s="66">
        <v>1700</v>
      </c>
      <c r="V129" s="66">
        <v>1800</v>
      </c>
      <c r="W129" s="66">
        <v>1900</v>
      </c>
      <c r="X129" s="90">
        <v>2000</v>
      </c>
      <c r="Y129" s="90">
        <v>2100</v>
      </c>
      <c r="Z129" s="90">
        <v>2200</v>
      </c>
      <c r="AA129" s="90">
        <v>2300</v>
      </c>
      <c r="AB129" s="90">
        <v>2400</v>
      </c>
      <c r="AC129" s="51" t="s">
        <v>79</v>
      </c>
      <c r="AD129" s="219" t="s">
        <v>162</v>
      </c>
      <c r="AE129" s="239"/>
    </row>
    <row r="130" spans="3:31" s="252" customFormat="1" x14ac:dyDescent="0.15">
      <c r="C130" s="29" t="s">
        <v>80</v>
      </c>
      <c r="D130" s="239">
        <v>1</v>
      </c>
      <c r="E130" s="91"/>
      <c r="F130" s="91"/>
      <c r="G130" s="91"/>
      <c r="H130" s="91"/>
      <c r="I130" s="91"/>
      <c r="J130" s="67"/>
      <c r="K130" s="67"/>
      <c r="L130" s="67"/>
      <c r="M130" s="67"/>
      <c r="N130" s="67"/>
      <c r="O130" s="67"/>
      <c r="P130" s="67"/>
      <c r="Q130" s="67"/>
      <c r="R130" s="67"/>
      <c r="S130" s="67"/>
      <c r="T130" s="67"/>
      <c r="U130" s="67"/>
      <c r="V130" s="67"/>
      <c r="W130" s="67"/>
      <c r="X130" s="91"/>
      <c r="Y130" s="91"/>
      <c r="Z130" s="91"/>
      <c r="AA130" s="91"/>
      <c r="AB130" s="91"/>
      <c r="AC130" s="47">
        <f>SUM(E130:AB130)*AD130</f>
        <v>0</v>
      </c>
      <c r="AD130" s="220">
        <f>DAY(EOMONTH(AE130,0))</f>
        <v>31</v>
      </c>
      <c r="AE130" s="241">
        <f>DATE($E$127,D130,1)</f>
        <v>2558</v>
      </c>
    </row>
    <row r="131" spans="3:31" s="252" customFormat="1" x14ac:dyDescent="0.15">
      <c r="C131" s="29" t="s">
        <v>81</v>
      </c>
      <c r="D131" s="239">
        <v>2</v>
      </c>
      <c r="E131" s="91"/>
      <c r="F131" s="91"/>
      <c r="G131" s="91"/>
      <c r="H131" s="91"/>
      <c r="I131" s="91"/>
      <c r="J131" s="67"/>
      <c r="K131" s="67"/>
      <c r="L131" s="67"/>
      <c r="M131" s="67"/>
      <c r="N131" s="67"/>
      <c r="O131" s="67"/>
      <c r="P131" s="67"/>
      <c r="Q131" s="67"/>
      <c r="R131" s="67"/>
      <c r="S131" s="67"/>
      <c r="T131" s="67"/>
      <c r="U131" s="67"/>
      <c r="V131" s="67"/>
      <c r="W131" s="67"/>
      <c r="X131" s="91"/>
      <c r="Y131" s="91"/>
      <c r="Z131" s="91"/>
      <c r="AA131" s="91"/>
      <c r="AB131" s="91"/>
      <c r="AC131" s="47">
        <f t="shared" ref="AC131:AC141" si="28">SUM(E131:AB131)*AD131</f>
        <v>0</v>
      </c>
      <c r="AD131" s="220">
        <f t="shared" ref="AD131:AD141" si="29">DAY(EOMONTH(AE131,0))</f>
        <v>28</v>
      </c>
      <c r="AE131" s="241">
        <f t="shared" ref="AE131:AE141" si="30">DATE($E$127,D131,1)</f>
        <v>2589</v>
      </c>
    </row>
    <row r="132" spans="3:31" s="252" customFormat="1" x14ac:dyDescent="0.15">
      <c r="C132" s="29" t="s">
        <v>82</v>
      </c>
      <c r="D132" s="239">
        <v>3</v>
      </c>
      <c r="E132" s="91"/>
      <c r="F132" s="91"/>
      <c r="G132" s="91"/>
      <c r="H132" s="91"/>
      <c r="I132" s="91"/>
      <c r="J132" s="67"/>
      <c r="K132" s="67"/>
      <c r="L132" s="67"/>
      <c r="M132" s="67"/>
      <c r="N132" s="67"/>
      <c r="O132" s="67"/>
      <c r="P132" s="67"/>
      <c r="Q132" s="67"/>
      <c r="R132" s="67"/>
      <c r="S132" s="67"/>
      <c r="T132" s="67"/>
      <c r="U132" s="67"/>
      <c r="V132" s="67"/>
      <c r="W132" s="67"/>
      <c r="X132" s="91"/>
      <c r="Y132" s="91"/>
      <c r="Z132" s="91"/>
      <c r="AA132" s="91"/>
      <c r="AB132" s="91"/>
      <c r="AC132" s="47">
        <f t="shared" si="28"/>
        <v>0</v>
      </c>
      <c r="AD132" s="220">
        <f t="shared" si="29"/>
        <v>31</v>
      </c>
      <c r="AE132" s="241">
        <f t="shared" si="30"/>
        <v>2617</v>
      </c>
    </row>
    <row r="133" spans="3:31" s="252" customFormat="1" x14ac:dyDescent="0.15">
      <c r="C133" s="29" t="s">
        <v>83</v>
      </c>
      <c r="D133" s="239">
        <v>4</v>
      </c>
      <c r="E133" s="91"/>
      <c r="F133" s="91"/>
      <c r="G133" s="91"/>
      <c r="H133" s="91"/>
      <c r="I133" s="91"/>
      <c r="J133" s="67"/>
      <c r="K133" s="67"/>
      <c r="L133" s="67"/>
      <c r="M133" s="67"/>
      <c r="N133" s="67"/>
      <c r="O133" s="67"/>
      <c r="P133" s="67"/>
      <c r="Q133" s="67"/>
      <c r="R133" s="67"/>
      <c r="S133" s="67"/>
      <c r="T133" s="67"/>
      <c r="U133" s="67"/>
      <c r="V133" s="67"/>
      <c r="W133" s="67"/>
      <c r="X133" s="91"/>
      <c r="Y133" s="91"/>
      <c r="Z133" s="91"/>
      <c r="AA133" s="91"/>
      <c r="AB133" s="91"/>
      <c r="AC133" s="47">
        <f t="shared" si="28"/>
        <v>0</v>
      </c>
      <c r="AD133" s="220">
        <f t="shared" si="29"/>
        <v>30</v>
      </c>
      <c r="AE133" s="241">
        <f t="shared" si="30"/>
        <v>2648</v>
      </c>
    </row>
    <row r="134" spans="3:31" s="252" customFormat="1" x14ac:dyDescent="0.15">
      <c r="C134" s="29" t="s">
        <v>75</v>
      </c>
      <c r="D134" s="239">
        <v>5</v>
      </c>
      <c r="E134" s="91"/>
      <c r="F134" s="91"/>
      <c r="G134" s="91"/>
      <c r="H134" s="91"/>
      <c r="I134" s="91"/>
      <c r="J134" s="67"/>
      <c r="K134" s="67"/>
      <c r="L134" s="67"/>
      <c r="M134" s="67"/>
      <c r="N134" s="67"/>
      <c r="O134" s="67"/>
      <c r="P134" s="67"/>
      <c r="Q134" s="67"/>
      <c r="R134" s="67"/>
      <c r="S134" s="67"/>
      <c r="T134" s="67"/>
      <c r="U134" s="67"/>
      <c r="V134" s="67"/>
      <c r="W134" s="67"/>
      <c r="X134" s="91"/>
      <c r="Y134" s="91"/>
      <c r="Z134" s="91"/>
      <c r="AA134" s="91"/>
      <c r="AB134" s="91"/>
      <c r="AC134" s="47">
        <f t="shared" si="28"/>
        <v>0</v>
      </c>
      <c r="AD134" s="220">
        <f t="shared" si="29"/>
        <v>31</v>
      </c>
      <c r="AE134" s="241">
        <f t="shared" si="30"/>
        <v>2678</v>
      </c>
    </row>
    <row r="135" spans="3:31" s="252" customFormat="1" x14ac:dyDescent="0.15">
      <c r="C135" s="29" t="s">
        <v>84</v>
      </c>
      <c r="D135" s="239">
        <v>6</v>
      </c>
      <c r="E135" s="91"/>
      <c r="F135" s="91"/>
      <c r="G135" s="91"/>
      <c r="H135" s="91"/>
      <c r="I135" s="91"/>
      <c r="J135" s="67"/>
      <c r="K135" s="67"/>
      <c r="L135" s="67"/>
      <c r="M135" s="67"/>
      <c r="N135" s="67"/>
      <c r="O135" s="67"/>
      <c r="P135" s="67"/>
      <c r="Q135" s="67"/>
      <c r="R135" s="67"/>
      <c r="S135" s="67"/>
      <c r="T135" s="67"/>
      <c r="U135" s="67"/>
      <c r="V135" s="67"/>
      <c r="W135" s="67"/>
      <c r="X135" s="91"/>
      <c r="Y135" s="91"/>
      <c r="Z135" s="91"/>
      <c r="AA135" s="91"/>
      <c r="AB135" s="91"/>
      <c r="AC135" s="47">
        <f t="shared" si="28"/>
        <v>0</v>
      </c>
      <c r="AD135" s="220">
        <f t="shared" si="29"/>
        <v>30</v>
      </c>
      <c r="AE135" s="241">
        <f t="shared" si="30"/>
        <v>2709</v>
      </c>
    </row>
    <row r="136" spans="3:31" s="252" customFormat="1" x14ac:dyDescent="0.15">
      <c r="C136" s="29" t="s">
        <v>85</v>
      </c>
      <c r="D136" s="239">
        <v>7</v>
      </c>
      <c r="E136" s="91"/>
      <c r="F136" s="91"/>
      <c r="G136" s="91"/>
      <c r="H136" s="91"/>
      <c r="I136" s="91"/>
      <c r="J136" s="67"/>
      <c r="K136" s="67"/>
      <c r="L136" s="67"/>
      <c r="M136" s="67"/>
      <c r="N136" s="67"/>
      <c r="O136" s="67"/>
      <c r="P136" s="67"/>
      <c r="Q136" s="67"/>
      <c r="R136" s="67"/>
      <c r="S136" s="67"/>
      <c r="T136" s="67"/>
      <c r="U136" s="67"/>
      <c r="V136" s="67"/>
      <c r="W136" s="67"/>
      <c r="X136" s="91"/>
      <c r="Y136" s="91"/>
      <c r="Z136" s="91"/>
      <c r="AA136" s="91"/>
      <c r="AB136" s="91"/>
      <c r="AC136" s="47">
        <f t="shared" si="28"/>
        <v>0</v>
      </c>
      <c r="AD136" s="220">
        <f t="shared" si="29"/>
        <v>31</v>
      </c>
      <c r="AE136" s="241">
        <f t="shared" si="30"/>
        <v>2739</v>
      </c>
    </row>
    <row r="137" spans="3:31" s="252" customFormat="1" x14ac:dyDescent="0.15">
      <c r="C137" s="29" t="s">
        <v>86</v>
      </c>
      <c r="D137" s="239">
        <v>8</v>
      </c>
      <c r="E137" s="91"/>
      <c r="F137" s="91"/>
      <c r="G137" s="91"/>
      <c r="H137" s="91"/>
      <c r="I137" s="91"/>
      <c r="J137" s="67"/>
      <c r="K137" s="67"/>
      <c r="L137" s="67"/>
      <c r="M137" s="67"/>
      <c r="N137" s="67"/>
      <c r="O137" s="67"/>
      <c r="P137" s="67"/>
      <c r="Q137" s="67"/>
      <c r="R137" s="67"/>
      <c r="S137" s="67"/>
      <c r="T137" s="67"/>
      <c r="U137" s="67"/>
      <c r="V137" s="67"/>
      <c r="W137" s="67"/>
      <c r="X137" s="91"/>
      <c r="Y137" s="91"/>
      <c r="Z137" s="91"/>
      <c r="AA137" s="91"/>
      <c r="AB137" s="91"/>
      <c r="AC137" s="47">
        <f t="shared" si="28"/>
        <v>0</v>
      </c>
      <c r="AD137" s="220">
        <f t="shared" si="29"/>
        <v>31</v>
      </c>
      <c r="AE137" s="241">
        <f t="shared" si="30"/>
        <v>2770</v>
      </c>
    </row>
    <row r="138" spans="3:31" s="252" customFormat="1" x14ac:dyDescent="0.15">
      <c r="C138" s="29" t="s">
        <v>87</v>
      </c>
      <c r="D138" s="239">
        <v>9</v>
      </c>
      <c r="E138" s="91"/>
      <c r="F138" s="91"/>
      <c r="G138" s="91"/>
      <c r="H138" s="91"/>
      <c r="I138" s="91"/>
      <c r="J138" s="67"/>
      <c r="K138" s="67"/>
      <c r="L138" s="67"/>
      <c r="M138" s="67"/>
      <c r="N138" s="67"/>
      <c r="O138" s="67"/>
      <c r="P138" s="67"/>
      <c r="Q138" s="67"/>
      <c r="R138" s="67"/>
      <c r="S138" s="67"/>
      <c r="T138" s="67"/>
      <c r="U138" s="67"/>
      <c r="V138" s="67"/>
      <c r="W138" s="67"/>
      <c r="X138" s="91"/>
      <c r="Y138" s="91"/>
      <c r="Z138" s="91"/>
      <c r="AA138" s="91"/>
      <c r="AB138" s="91"/>
      <c r="AC138" s="47">
        <f t="shared" si="28"/>
        <v>0</v>
      </c>
      <c r="AD138" s="220">
        <f t="shared" si="29"/>
        <v>30</v>
      </c>
      <c r="AE138" s="241">
        <f t="shared" si="30"/>
        <v>2801</v>
      </c>
    </row>
    <row r="139" spans="3:31" s="252" customFormat="1" x14ac:dyDescent="0.15">
      <c r="C139" s="29" t="s">
        <v>88</v>
      </c>
      <c r="D139" s="239">
        <v>10</v>
      </c>
      <c r="E139" s="91"/>
      <c r="F139" s="91"/>
      <c r="G139" s="91"/>
      <c r="H139" s="91"/>
      <c r="I139" s="91"/>
      <c r="J139" s="67"/>
      <c r="K139" s="67"/>
      <c r="L139" s="67"/>
      <c r="M139" s="67"/>
      <c r="N139" s="67"/>
      <c r="O139" s="67"/>
      <c r="P139" s="67"/>
      <c r="Q139" s="67"/>
      <c r="R139" s="67"/>
      <c r="S139" s="67"/>
      <c r="T139" s="67"/>
      <c r="U139" s="67"/>
      <c r="V139" s="67"/>
      <c r="W139" s="67"/>
      <c r="X139" s="91"/>
      <c r="Y139" s="91"/>
      <c r="Z139" s="91"/>
      <c r="AA139" s="91"/>
      <c r="AB139" s="91"/>
      <c r="AC139" s="47">
        <f t="shared" si="28"/>
        <v>0</v>
      </c>
      <c r="AD139" s="220">
        <f t="shared" si="29"/>
        <v>31</v>
      </c>
      <c r="AE139" s="241">
        <f t="shared" si="30"/>
        <v>2831</v>
      </c>
    </row>
    <row r="140" spans="3:31" s="252" customFormat="1" x14ac:dyDescent="0.15">
      <c r="C140" s="29" t="s">
        <v>89</v>
      </c>
      <c r="D140" s="239">
        <v>11</v>
      </c>
      <c r="E140" s="91"/>
      <c r="F140" s="91"/>
      <c r="G140" s="91"/>
      <c r="H140" s="91"/>
      <c r="I140" s="91"/>
      <c r="J140" s="67"/>
      <c r="K140" s="67"/>
      <c r="L140" s="67"/>
      <c r="M140" s="67"/>
      <c r="N140" s="67"/>
      <c r="O140" s="67"/>
      <c r="P140" s="67"/>
      <c r="Q140" s="67"/>
      <c r="R140" s="67"/>
      <c r="S140" s="67"/>
      <c r="T140" s="67"/>
      <c r="U140" s="67"/>
      <c r="V140" s="67"/>
      <c r="W140" s="67"/>
      <c r="X140" s="91"/>
      <c r="Y140" s="91"/>
      <c r="Z140" s="91"/>
      <c r="AA140" s="91"/>
      <c r="AB140" s="91"/>
      <c r="AC140" s="47">
        <f t="shared" si="28"/>
        <v>0</v>
      </c>
      <c r="AD140" s="220">
        <f t="shared" si="29"/>
        <v>30</v>
      </c>
      <c r="AE140" s="241">
        <f t="shared" si="30"/>
        <v>2862</v>
      </c>
    </row>
    <row r="141" spans="3:31" s="252" customFormat="1" ht="14" thickBot="1" x14ac:dyDescent="0.2">
      <c r="C141" s="29" t="s">
        <v>90</v>
      </c>
      <c r="D141" s="239">
        <v>12</v>
      </c>
      <c r="E141" s="91"/>
      <c r="F141" s="91"/>
      <c r="G141" s="91"/>
      <c r="H141" s="91"/>
      <c r="I141" s="91"/>
      <c r="J141" s="67"/>
      <c r="K141" s="67"/>
      <c r="L141" s="67"/>
      <c r="M141" s="67"/>
      <c r="N141" s="67"/>
      <c r="O141" s="67"/>
      <c r="P141" s="67"/>
      <c r="Q141" s="67"/>
      <c r="R141" s="67"/>
      <c r="S141" s="67"/>
      <c r="T141" s="67"/>
      <c r="U141" s="67"/>
      <c r="V141" s="67"/>
      <c r="W141" s="67"/>
      <c r="X141" s="91"/>
      <c r="Y141" s="91"/>
      <c r="Z141" s="91"/>
      <c r="AA141" s="91"/>
      <c r="AB141" s="91"/>
      <c r="AC141" s="47">
        <f t="shared" si="28"/>
        <v>0</v>
      </c>
      <c r="AD141" s="220">
        <f t="shared" si="29"/>
        <v>31</v>
      </c>
      <c r="AE141" s="241">
        <f t="shared" si="30"/>
        <v>2892</v>
      </c>
    </row>
    <row r="142" spans="3:31" s="252" customFormat="1" ht="14" thickBot="1" x14ac:dyDescent="0.2">
      <c r="C142" s="37" t="s">
        <v>91</v>
      </c>
      <c r="D142" s="27"/>
      <c r="E142" s="26">
        <f t="shared" ref="E142:AB142" si="31">SUMPRODUCT(E130:E141,$AD130:$AD141)</f>
        <v>0</v>
      </c>
      <c r="F142" s="26">
        <f t="shared" si="31"/>
        <v>0</v>
      </c>
      <c r="G142" s="26">
        <f t="shared" si="31"/>
        <v>0</v>
      </c>
      <c r="H142" s="26">
        <f t="shared" si="31"/>
        <v>0</v>
      </c>
      <c r="I142" s="26">
        <f t="shared" si="31"/>
        <v>0</v>
      </c>
      <c r="J142" s="26">
        <f t="shared" si="31"/>
        <v>0</v>
      </c>
      <c r="K142" s="26">
        <f t="shared" si="31"/>
        <v>0</v>
      </c>
      <c r="L142" s="26">
        <f t="shared" si="31"/>
        <v>0</v>
      </c>
      <c r="M142" s="26">
        <f t="shared" si="31"/>
        <v>0</v>
      </c>
      <c r="N142" s="26">
        <f t="shared" si="31"/>
        <v>0</v>
      </c>
      <c r="O142" s="26">
        <f t="shared" si="31"/>
        <v>0</v>
      </c>
      <c r="P142" s="26">
        <f t="shared" si="31"/>
        <v>0</v>
      </c>
      <c r="Q142" s="26">
        <f t="shared" si="31"/>
        <v>0</v>
      </c>
      <c r="R142" s="26">
        <f t="shared" si="31"/>
        <v>0</v>
      </c>
      <c r="S142" s="26">
        <f t="shared" si="31"/>
        <v>0</v>
      </c>
      <c r="T142" s="26">
        <f t="shared" si="31"/>
        <v>0</v>
      </c>
      <c r="U142" s="26">
        <f t="shared" si="31"/>
        <v>0</v>
      </c>
      <c r="V142" s="26">
        <f t="shared" si="31"/>
        <v>0</v>
      </c>
      <c r="W142" s="26">
        <f t="shared" si="31"/>
        <v>0</v>
      </c>
      <c r="X142" s="26">
        <f t="shared" si="31"/>
        <v>0</v>
      </c>
      <c r="Y142" s="26">
        <f t="shared" si="31"/>
        <v>0</v>
      </c>
      <c r="Z142" s="26">
        <f t="shared" si="31"/>
        <v>0</v>
      </c>
      <c r="AA142" s="26">
        <f t="shared" si="31"/>
        <v>0</v>
      </c>
      <c r="AB142" s="26">
        <f t="shared" si="31"/>
        <v>0</v>
      </c>
      <c r="AC142" s="48">
        <f>SUM(AC130:AC141)</f>
        <v>0</v>
      </c>
      <c r="AD142" s="221"/>
      <c r="AE142" s="239"/>
    </row>
    <row r="143" spans="3:31" s="252" customFormat="1" ht="14" thickBot="1" x14ac:dyDescent="0.2">
      <c r="C143" s="29"/>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c r="AC143" s="49" t="str">
        <f>IF(AC142=SUM(E142:AB142),"","ERROR")</f>
        <v/>
      </c>
      <c r="AD143" s="221"/>
      <c r="AE143" s="239"/>
    </row>
    <row r="144" spans="3:31" s="252" customFormat="1" x14ac:dyDescent="0.15">
      <c r="C144" s="29"/>
      <c r="D144" s="45">
        <f>D127+1</f>
        <v>9</v>
      </c>
      <c r="E144" s="28">
        <f>E127+1</f>
        <v>1908</v>
      </c>
      <c r="F144" s="27"/>
      <c r="G144" s="27"/>
      <c r="H144" s="27"/>
      <c r="I144" s="27"/>
      <c r="J144" s="27"/>
      <c r="K144" s="27"/>
      <c r="L144" s="27"/>
      <c r="M144" s="27"/>
      <c r="N144" s="27"/>
      <c r="O144" s="27"/>
      <c r="P144" s="27"/>
      <c r="Q144" s="27"/>
      <c r="R144" s="27"/>
      <c r="S144" s="27"/>
      <c r="T144" s="27"/>
      <c r="U144" s="27"/>
      <c r="V144" s="27"/>
      <c r="W144" s="27"/>
      <c r="X144" s="27"/>
      <c r="Y144" s="27"/>
      <c r="Z144" s="27"/>
      <c r="AA144" s="27"/>
      <c r="AB144" s="27"/>
      <c r="AC144" s="50"/>
      <c r="AD144" s="221"/>
      <c r="AE144" s="239"/>
    </row>
    <row r="145" spans="3:31" s="252" customFormat="1" x14ac:dyDescent="0.15">
      <c r="C145" s="29"/>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50"/>
      <c r="AD145" s="221"/>
      <c r="AE145" s="239"/>
    </row>
    <row r="146" spans="3:31" s="252" customFormat="1" x14ac:dyDescent="0.15">
      <c r="C146" s="29" t="s">
        <v>9</v>
      </c>
      <c r="D146" s="29"/>
      <c r="E146" s="89">
        <v>100</v>
      </c>
      <c r="F146" s="89">
        <v>200</v>
      </c>
      <c r="G146" s="89">
        <v>300</v>
      </c>
      <c r="H146" s="89">
        <v>400</v>
      </c>
      <c r="I146" s="89">
        <v>500</v>
      </c>
      <c r="J146" s="249">
        <v>600</v>
      </c>
      <c r="K146" s="249">
        <v>700</v>
      </c>
      <c r="L146" s="249">
        <v>800</v>
      </c>
      <c r="M146" s="249">
        <v>900</v>
      </c>
      <c r="N146" s="66">
        <v>1000</v>
      </c>
      <c r="O146" s="66">
        <v>1100</v>
      </c>
      <c r="P146" s="66">
        <v>1200</v>
      </c>
      <c r="Q146" s="66">
        <v>1300</v>
      </c>
      <c r="R146" s="66">
        <v>1400</v>
      </c>
      <c r="S146" s="66">
        <v>1500</v>
      </c>
      <c r="T146" s="66">
        <v>1600</v>
      </c>
      <c r="U146" s="66">
        <v>1700</v>
      </c>
      <c r="V146" s="66">
        <v>1800</v>
      </c>
      <c r="W146" s="66">
        <v>1900</v>
      </c>
      <c r="X146" s="90">
        <v>2000</v>
      </c>
      <c r="Y146" s="90">
        <v>2100</v>
      </c>
      <c r="Z146" s="90">
        <v>2200</v>
      </c>
      <c r="AA146" s="90">
        <v>2300</v>
      </c>
      <c r="AB146" s="90">
        <v>2400</v>
      </c>
      <c r="AC146" s="51" t="s">
        <v>79</v>
      </c>
      <c r="AD146" s="219" t="s">
        <v>162</v>
      </c>
      <c r="AE146" s="239"/>
    </row>
    <row r="147" spans="3:31" s="252" customFormat="1" x14ac:dyDescent="0.15">
      <c r="C147" s="29" t="s">
        <v>80</v>
      </c>
      <c r="D147" s="239">
        <v>1</v>
      </c>
      <c r="E147" s="91"/>
      <c r="F147" s="91"/>
      <c r="G147" s="91"/>
      <c r="H147" s="91"/>
      <c r="I147" s="91"/>
      <c r="J147" s="67"/>
      <c r="K147" s="67"/>
      <c r="L147" s="67"/>
      <c r="M147" s="67"/>
      <c r="N147" s="67"/>
      <c r="O147" s="67"/>
      <c r="P147" s="67"/>
      <c r="Q147" s="67"/>
      <c r="R147" s="67"/>
      <c r="S147" s="67"/>
      <c r="T147" s="67"/>
      <c r="U147" s="67"/>
      <c r="V147" s="67"/>
      <c r="W147" s="67"/>
      <c r="X147" s="91"/>
      <c r="Y147" s="91"/>
      <c r="Z147" s="91"/>
      <c r="AA147" s="91"/>
      <c r="AB147" s="91"/>
      <c r="AC147" s="47">
        <f>SUM(E147:AB147)*AD147</f>
        <v>0</v>
      </c>
      <c r="AD147" s="220">
        <f>DAY(EOMONTH(AE147,0))</f>
        <v>31</v>
      </c>
      <c r="AE147" s="241">
        <f>DATE($E$144,D147,1)</f>
        <v>2923</v>
      </c>
    </row>
    <row r="148" spans="3:31" s="252" customFormat="1" x14ac:dyDescent="0.15">
      <c r="C148" s="29" t="s">
        <v>81</v>
      </c>
      <c r="D148" s="239">
        <v>2</v>
      </c>
      <c r="E148" s="91"/>
      <c r="F148" s="91"/>
      <c r="G148" s="91"/>
      <c r="H148" s="91"/>
      <c r="I148" s="91"/>
      <c r="J148" s="67"/>
      <c r="K148" s="67"/>
      <c r="L148" s="67"/>
      <c r="M148" s="67"/>
      <c r="N148" s="67"/>
      <c r="O148" s="67"/>
      <c r="P148" s="67"/>
      <c r="Q148" s="67"/>
      <c r="R148" s="67"/>
      <c r="S148" s="67"/>
      <c r="T148" s="67"/>
      <c r="U148" s="67"/>
      <c r="V148" s="67"/>
      <c r="W148" s="67"/>
      <c r="X148" s="91"/>
      <c r="Y148" s="91"/>
      <c r="Z148" s="91"/>
      <c r="AA148" s="91"/>
      <c r="AB148" s="91"/>
      <c r="AC148" s="47">
        <f t="shared" ref="AC148:AC158" si="32">SUM(E148:AB148)*AD148</f>
        <v>0</v>
      </c>
      <c r="AD148" s="220">
        <f t="shared" ref="AD148:AD158" si="33">DAY(EOMONTH(AE148,0))</f>
        <v>29</v>
      </c>
      <c r="AE148" s="241">
        <f t="shared" ref="AE148:AE158" si="34">DATE($E$144,D148,1)</f>
        <v>2954</v>
      </c>
    </row>
    <row r="149" spans="3:31" s="252" customFormat="1" x14ac:dyDescent="0.15">
      <c r="C149" s="29" t="s">
        <v>82</v>
      </c>
      <c r="D149" s="239">
        <v>3</v>
      </c>
      <c r="E149" s="91"/>
      <c r="F149" s="91"/>
      <c r="G149" s="91"/>
      <c r="H149" s="91"/>
      <c r="I149" s="91"/>
      <c r="J149" s="67"/>
      <c r="K149" s="67"/>
      <c r="L149" s="67"/>
      <c r="M149" s="67"/>
      <c r="N149" s="67"/>
      <c r="O149" s="67"/>
      <c r="P149" s="67"/>
      <c r="Q149" s="67"/>
      <c r="R149" s="67"/>
      <c r="S149" s="67"/>
      <c r="T149" s="67"/>
      <c r="U149" s="67"/>
      <c r="V149" s="67"/>
      <c r="W149" s="67"/>
      <c r="X149" s="91"/>
      <c r="Y149" s="91"/>
      <c r="Z149" s="91"/>
      <c r="AA149" s="91"/>
      <c r="AB149" s="91"/>
      <c r="AC149" s="47">
        <f t="shared" si="32"/>
        <v>0</v>
      </c>
      <c r="AD149" s="220">
        <f t="shared" si="33"/>
        <v>31</v>
      </c>
      <c r="AE149" s="241">
        <f t="shared" si="34"/>
        <v>2983</v>
      </c>
    </row>
    <row r="150" spans="3:31" s="252" customFormat="1" x14ac:dyDescent="0.15">
      <c r="C150" s="29" t="s">
        <v>83</v>
      </c>
      <c r="D150" s="239">
        <v>4</v>
      </c>
      <c r="E150" s="91"/>
      <c r="F150" s="91"/>
      <c r="G150" s="91"/>
      <c r="H150" s="91"/>
      <c r="I150" s="91"/>
      <c r="J150" s="67"/>
      <c r="K150" s="67"/>
      <c r="L150" s="67"/>
      <c r="M150" s="67"/>
      <c r="N150" s="67"/>
      <c r="O150" s="67"/>
      <c r="P150" s="67"/>
      <c r="Q150" s="67"/>
      <c r="R150" s="67"/>
      <c r="S150" s="67"/>
      <c r="T150" s="67"/>
      <c r="U150" s="67"/>
      <c r="V150" s="67"/>
      <c r="W150" s="67"/>
      <c r="X150" s="91"/>
      <c r="Y150" s="91"/>
      <c r="Z150" s="91"/>
      <c r="AA150" s="91"/>
      <c r="AB150" s="91"/>
      <c r="AC150" s="47">
        <f t="shared" si="32"/>
        <v>0</v>
      </c>
      <c r="AD150" s="220">
        <f t="shared" si="33"/>
        <v>30</v>
      </c>
      <c r="AE150" s="241">
        <f t="shared" si="34"/>
        <v>3014</v>
      </c>
    </row>
    <row r="151" spans="3:31" s="252" customFormat="1" x14ac:dyDescent="0.15">
      <c r="C151" s="29" t="s">
        <v>75</v>
      </c>
      <c r="D151" s="239">
        <v>5</v>
      </c>
      <c r="E151" s="91"/>
      <c r="F151" s="91"/>
      <c r="G151" s="91"/>
      <c r="H151" s="91"/>
      <c r="I151" s="91"/>
      <c r="J151" s="67"/>
      <c r="K151" s="67"/>
      <c r="L151" s="67"/>
      <c r="M151" s="67"/>
      <c r="N151" s="67"/>
      <c r="O151" s="67"/>
      <c r="P151" s="67"/>
      <c r="Q151" s="67"/>
      <c r="R151" s="67"/>
      <c r="S151" s="67"/>
      <c r="T151" s="67"/>
      <c r="U151" s="67"/>
      <c r="V151" s="67"/>
      <c r="W151" s="67"/>
      <c r="X151" s="91"/>
      <c r="Y151" s="91"/>
      <c r="Z151" s="91"/>
      <c r="AA151" s="91"/>
      <c r="AB151" s="91"/>
      <c r="AC151" s="47">
        <f t="shared" si="32"/>
        <v>0</v>
      </c>
      <c r="AD151" s="220">
        <f t="shared" si="33"/>
        <v>31</v>
      </c>
      <c r="AE151" s="241">
        <f t="shared" si="34"/>
        <v>3044</v>
      </c>
    </row>
    <row r="152" spans="3:31" s="252" customFormat="1" x14ac:dyDescent="0.15">
      <c r="C152" s="29" t="s">
        <v>84</v>
      </c>
      <c r="D152" s="239">
        <v>6</v>
      </c>
      <c r="E152" s="91"/>
      <c r="F152" s="91"/>
      <c r="G152" s="91"/>
      <c r="H152" s="91"/>
      <c r="I152" s="91"/>
      <c r="J152" s="67"/>
      <c r="K152" s="67"/>
      <c r="L152" s="67"/>
      <c r="M152" s="67"/>
      <c r="N152" s="67"/>
      <c r="O152" s="67"/>
      <c r="P152" s="67"/>
      <c r="Q152" s="67"/>
      <c r="R152" s="67"/>
      <c r="S152" s="67"/>
      <c r="T152" s="67"/>
      <c r="U152" s="67"/>
      <c r="V152" s="67"/>
      <c r="W152" s="67"/>
      <c r="X152" s="91"/>
      <c r="Y152" s="91"/>
      <c r="Z152" s="91"/>
      <c r="AA152" s="91"/>
      <c r="AB152" s="91"/>
      <c r="AC152" s="47">
        <f t="shared" si="32"/>
        <v>0</v>
      </c>
      <c r="AD152" s="220">
        <f t="shared" si="33"/>
        <v>30</v>
      </c>
      <c r="AE152" s="241">
        <f t="shared" si="34"/>
        <v>3075</v>
      </c>
    </row>
    <row r="153" spans="3:31" s="252" customFormat="1" x14ac:dyDescent="0.15">
      <c r="C153" s="29" t="s">
        <v>85</v>
      </c>
      <c r="D153" s="239">
        <v>7</v>
      </c>
      <c r="E153" s="91"/>
      <c r="F153" s="91"/>
      <c r="G153" s="91"/>
      <c r="H153" s="91"/>
      <c r="I153" s="91"/>
      <c r="J153" s="67"/>
      <c r="K153" s="67"/>
      <c r="L153" s="67"/>
      <c r="M153" s="67"/>
      <c r="N153" s="67"/>
      <c r="O153" s="67"/>
      <c r="P153" s="67"/>
      <c r="Q153" s="67"/>
      <c r="R153" s="67"/>
      <c r="S153" s="67"/>
      <c r="T153" s="67"/>
      <c r="U153" s="67"/>
      <c r="V153" s="67"/>
      <c r="W153" s="67"/>
      <c r="X153" s="91"/>
      <c r="Y153" s="91"/>
      <c r="Z153" s="91"/>
      <c r="AA153" s="91"/>
      <c r="AB153" s="91"/>
      <c r="AC153" s="47">
        <f t="shared" si="32"/>
        <v>0</v>
      </c>
      <c r="AD153" s="220">
        <f t="shared" si="33"/>
        <v>31</v>
      </c>
      <c r="AE153" s="241">
        <f t="shared" si="34"/>
        <v>3105</v>
      </c>
    </row>
    <row r="154" spans="3:31" s="252" customFormat="1" x14ac:dyDescent="0.15">
      <c r="C154" s="29" t="s">
        <v>86</v>
      </c>
      <c r="D154" s="239">
        <v>8</v>
      </c>
      <c r="E154" s="91"/>
      <c r="F154" s="91"/>
      <c r="G154" s="91"/>
      <c r="H154" s="91"/>
      <c r="I154" s="91"/>
      <c r="J154" s="67"/>
      <c r="K154" s="67"/>
      <c r="L154" s="67"/>
      <c r="M154" s="67"/>
      <c r="N154" s="67"/>
      <c r="O154" s="67"/>
      <c r="P154" s="67"/>
      <c r="Q154" s="67"/>
      <c r="R154" s="67"/>
      <c r="S154" s="67"/>
      <c r="T154" s="67"/>
      <c r="U154" s="67"/>
      <c r="V154" s="67"/>
      <c r="W154" s="67"/>
      <c r="X154" s="91"/>
      <c r="Y154" s="91"/>
      <c r="Z154" s="91"/>
      <c r="AA154" s="91"/>
      <c r="AB154" s="91"/>
      <c r="AC154" s="47">
        <f t="shared" si="32"/>
        <v>0</v>
      </c>
      <c r="AD154" s="220">
        <f t="shared" si="33"/>
        <v>31</v>
      </c>
      <c r="AE154" s="241">
        <f t="shared" si="34"/>
        <v>3136</v>
      </c>
    </row>
    <row r="155" spans="3:31" s="252" customFormat="1" x14ac:dyDescent="0.15">
      <c r="C155" s="29" t="s">
        <v>87</v>
      </c>
      <c r="D155" s="239">
        <v>9</v>
      </c>
      <c r="E155" s="91"/>
      <c r="F155" s="91"/>
      <c r="G155" s="91"/>
      <c r="H155" s="91"/>
      <c r="I155" s="91"/>
      <c r="J155" s="67"/>
      <c r="K155" s="67"/>
      <c r="L155" s="67"/>
      <c r="M155" s="67"/>
      <c r="N155" s="67"/>
      <c r="O155" s="67"/>
      <c r="P155" s="67"/>
      <c r="Q155" s="67"/>
      <c r="R155" s="67"/>
      <c r="S155" s="67"/>
      <c r="T155" s="67"/>
      <c r="U155" s="67"/>
      <c r="V155" s="67"/>
      <c r="W155" s="67"/>
      <c r="X155" s="91"/>
      <c r="Y155" s="91"/>
      <c r="Z155" s="91"/>
      <c r="AA155" s="91"/>
      <c r="AB155" s="91"/>
      <c r="AC155" s="47">
        <f t="shared" si="32"/>
        <v>0</v>
      </c>
      <c r="AD155" s="220">
        <f t="shared" si="33"/>
        <v>30</v>
      </c>
      <c r="AE155" s="241">
        <f t="shared" si="34"/>
        <v>3167</v>
      </c>
    </row>
    <row r="156" spans="3:31" s="252" customFormat="1" x14ac:dyDescent="0.15">
      <c r="C156" s="29" t="s">
        <v>88</v>
      </c>
      <c r="D156" s="239">
        <v>10</v>
      </c>
      <c r="E156" s="91"/>
      <c r="F156" s="91"/>
      <c r="G156" s="91"/>
      <c r="H156" s="91"/>
      <c r="I156" s="91"/>
      <c r="J156" s="67"/>
      <c r="K156" s="67"/>
      <c r="L156" s="67"/>
      <c r="M156" s="67"/>
      <c r="N156" s="67"/>
      <c r="O156" s="67"/>
      <c r="P156" s="67"/>
      <c r="Q156" s="67"/>
      <c r="R156" s="67"/>
      <c r="S156" s="67"/>
      <c r="T156" s="67"/>
      <c r="U156" s="67"/>
      <c r="V156" s="67"/>
      <c r="W156" s="67"/>
      <c r="X156" s="91"/>
      <c r="Y156" s="91"/>
      <c r="Z156" s="91"/>
      <c r="AA156" s="91"/>
      <c r="AB156" s="91"/>
      <c r="AC156" s="47">
        <f t="shared" si="32"/>
        <v>0</v>
      </c>
      <c r="AD156" s="220">
        <f t="shared" si="33"/>
        <v>31</v>
      </c>
      <c r="AE156" s="241">
        <f t="shared" si="34"/>
        <v>3197</v>
      </c>
    </row>
    <row r="157" spans="3:31" s="252" customFormat="1" x14ac:dyDescent="0.15">
      <c r="C157" s="29" t="s">
        <v>89</v>
      </c>
      <c r="D157" s="239">
        <v>11</v>
      </c>
      <c r="E157" s="91"/>
      <c r="F157" s="91"/>
      <c r="G157" s="91"/>
      <c r="H157" s="91"/>
      <c r="I157" s="91"/>
      <c r="J157" s="67"/>
      <c r="K157" s="67"/>
      <c r="L157" s="67"/>
      <c r="M157" s="67"/>
      <c r="N157" s="67"/>
      <c r="O157" s="67"/>
      <c r="P157" s="67"/>
      <c r="Q157" s="67"/>
      <c r="R157" s="67"/>
      <c r="S157" s="67"/>
      <c r="T157" s="67"/>
      <c r="U157" s="67"/>
      <c r="V157" s="67"/>
      <c r="W157" s="67"/>
      <c r="X157" s="91"/>
      <c r="Y157" s="91"/>
      <c r="Z157" s="91"/>
      <c r="AA157" s="91"/>
      <c r="AB157" s="91"/>
      <c r="AC157" s="47">
        <f t="shared" si="32"/>
        <v>0</v>
      </c>
      <c r="AD157" s="220">
        <f t="shared" si="33"/>
        <v>30</v>
      </c>
      <c r="AE157" s="241">
        <f t="shared" si="34"/>
        <v>3228</v>
      </c>
    </row>
    <row r="158" spans="3:31" s="252" customFormat="1" ht="14" thickBot="1" x14ac:dyDescent="0.2">
      <c r="C158" s="29" t="s">
        <v>90</v>
      </c>
      <c r="D158" s="239">
        <v>12</v>
      </c>
      <c r="E158" s="91"/>
      <c r="F158" s="91"/>
      <c r="G158" s="91"/>
      <c r="H158" s="91"/>
      <c r="I158" s="91"/>
      <c r="J158" s="67"/>
      <c r="K158" s="67"/>
      <c r="L158" s="67"/>
      <c r="M158" s="67"/>
      <c r="N158" s="67"/>
      <c r="O158" s="67"/>
      <c r="P158" s="67"/>
      <c r="Q158" s="67"/>
      <c r="R158" s="67"/>
      <c r="S158" s="67"/>
      <c r="T158" s="67"/>
      <c r="U158" s="67"/>
      <c r="V158" s="67"/>
      <c r="W158" s="67"/>
      <c r="X158" s="91"/>
      <c r="Y158" s="91"/>
      <c r="Z158" s="91"/>
      <c r="AA158" s="91"/>
      <c r="AB158" s="91"/>
      <c r="AC158" s="47">
        <f t="shared" si="32"/>
        <v>0</v>
      </c>
      <c r="AD158" s="220">
        <f t="shared" si="33"/>
        <v>31</v>
      </c>
      <c r="AE158" s="241">
        <f t="shared" si="34"/>
        <v>3258</v>
      </c>
    </row>
    <row r="159" spans="3:31" s="252" customFormat="1" ht="14" thickBot="1" x14ac:dyDescent="0.2">
      <c r="C159" s="37" t="s">
        <v>91</v>
      </c>
      <c r="D159" s="27"/>
      <c r="E159" s="26">
        <f t="shared" ref="E159:AB159" si="35">SUMPRODUCT(E147:E158,$AD147:$AD158)</f>
        <v>0</v>
      </c>
      <c r="F159" s="26">
        <f t="shared" si="35"/>
        <v>0</v>
      </c>
      <c r="G159" s="26">
        <f t="shared" si="35"/>
        <v>0</v>
      </c>
      <c r="H159" s="26">
        <f t="shared" si="35"/>
        <v>0</v>
      </c>
      <c r="I159" s="26">
        <f t="shared" si="35"/>
        <v>0</v>
      </c>
      <c r="J159" s="26">
        <f t="shared" si="35"/>
        <v>0</v>
      </c>
      <c r="K159" s="26">
        <f t="shared" si="35"/>
        <v>0</v>
      </c>
      <c r="L159" s="26">
        <f t="shared" si="35"/>
        <v>0</v>
      </c>
      <c r="M159" s="26">
        <f t="shared" si="35"/>
        <v>0</v>
      </c>
      <c r="N159" s="26">
        <f t="shared" si="35"/>
        <v>0</v>
      </c>
      <c r="O159" s="26">
        <f t="shared" si="35"/>
        <v>0</v>
      </c>
      <c r="P159" s="26">
        <f t="shared" si="35"/>
        <v>0</v>
      </c>
      <c r="Q159" s="26">
        <f t="shared" si="35"/>
        <v>0</v>
      </c>
      <c r="R159" s="26">
        <f t="shared" si="35"/>
        <v>0</v>
      </c>
      <c r="S159" s="26">
        <f t="shared" si="35"/>
        <v>0</v>
      </c>
      <c r="T159" s="26">
        <f t="shared" si="35"/>
        <v>0</v>
      </c>
      <c r="U159" s="26">
        <f t="shared" si="35"/>
        <v>0</v>
      </c>
      <c r="V159" s="26">
        <f t="shared" si="35"/>
        <v>0</v>
      </c>
      <c r="W159" s="26">
        <f t="shared" si="35"/>
        <v>0</v>
      </c>
      <c r="X159" s="26">
        <f t="shared" si="35"/>
        <v>0</v>
      </c>
      <c r="Y159" s="26">
        <f t="shared" si="35"/>
        <v>0</v>
      </c>
      <c r="Z159" s="26">
        <f t="shared" si="35"/>
        <v>0</v>
      </c>
      <c r="AA159" s="26">
        <f t="shared" si="35"/>
        <v>0</v>
      </c>
      <c r="AB159" s="26">
        <f t="shared" si="35"/>
        <v>0</v>
      </c>
      <c r="AC159" s="48">
        <f>SUM(AC147:AC158)</f>
        <v>0</v>
      </c>
      <c r="AD159" s="218"/>
      <c r="AE159" s="239"/>
    </row>
    <row r="160" spans="3:31" s="252" customFormat="1" ht="14" thickBot="1" x14ac:dyDescent="0.2">
      <c r="C160" s="29"/>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c r="AC160" s="49" t="str">
        <f>IF(AC159=SUM(E159:AB159),"","ERROR")</f>
        <v/>
      </c>
      <c r="AD160" s="218"/>
      <c r="AE160" s="239"/>
    </row>
    <row r="161" spans="3:31" s="252" customFormat="1" x14ac:dyDescent="0.15">
      <c r="C161" s="29"/>
      <c r="D161" s="45">
        <f>D144+1</f>
        <v>10</v>
      </c>
      <c r="E161" s="28">
        <f>E144+1</f>
        <v>1909</v>
      </c>
      <c r="F161" s="27"/>
      <c r="G161" s="27"/>
      <c r="H161" s="27"/>
      <c r="I161" s="27"/>
      <c r="J161" s="27"/>
      <c r="K161" s="27"/>
      <c r="L161" s="27"/>
      <c r="M161" s="27"/>
      <c r="N161" s="27"/>
      <c r="O161" s="27"/>
      <c r="P161" s="27"/>
      <c r="Q161" s="27"/>
      <c r="R161" s="27"/>
      <c r="S161" s="27"/>
      <c r="T161" s="27"/>
      <c r="U161" s="27"/>
      <c r="V161" s="27"/>
      <c r="W161" s="27"/>
      <c r="X161" s="27"/>
      <c r="Y161" s="27"/>
      <c r="Z161" s="27"/>
      <c r="AA161" s="27"/>
      <c r="AB161" s="27"/>
      <c r="AC161" s="50"/>
      <c r="AD161" s="218"/>
      <c r="AE161" s="239"/>
    </row>
    <row r="162" spans="3:31" s="252" customFormat="1" x14ac:dyDescent="0.15">
      <c r="C162" s="29"/>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50"/>
      <c r="AD162" s="218"/>
      <c r="AE162" s="239"/>
    </row>
    <row r="163" spans="3:31" s="252" customFormat="1" x14ac:dyDescent="0.15">
      <c r="C163" s="29" t="s">
        <v>9</v>
      </c>
      <c r="D163" s="29"/>
      <c r="E163" s="89">
        <v>100</v>
      </c>
      <c r="F163" s="89">
        <v>200</v>
      </c>
      <c r="G163" s="89">
        <v>300</v>
      </c>
      <c r="H163" s="89">
        <v>400</v>
      </c>
      <c r="I163" s="89">
        <v>500</v>
      </c>
      <c r="J163" s="249">
        <v>600</v>
      </c>
      <c r="K163" s="249">
        <v>700</v>
      </c>
      <c r="L163" s="249">
        <v>800</v>
      </c>
      <c r="M163" s="249">
        <v>900</v>
      </c>
      <c r="N163" s="66">
        <v>1000</v>
      </c>
      <c r="O163" s="66">
        <v>1100</v>
      </c>
      <c r="P163" s="66">
        <v>1200</v>
      </c>
      <c r="Q163" s="66">
        <v>1300</v>
      </c>
      <c r="R163" s="66">
        <v>1400</v>
      </c>
      <c r="S163" s="66">
        <v>1500</v>
      </c>
      <c r="T163" s="66">
        <v>1600</v>
      </c>
      <c r="U163" s="66">
        <v>1700</v>
      </c>
      <c r="V163" s="66">
        <v>1800</v>
      </c>
      <c r="W163" s="66">
        <v>1900</v>
      </c>
      <c r="X163" s="90">
        <v>2000</v>
      </c>
      <c r="Y163" s="90">
        <v>2100</v>
      </c>
      <c r="Z163" s="90">
        <v>2200</v>
      </c>
      <c r="AA163" s="90">
        <v>2300</v>
      </c>
      <c r="AB163" s="90">
        <v>2400</v>
      </c>
      <c r="AC163" s="51" t="s">
        <v>79</v>
      </c>
      <c r="AD163" s="219" t="s">
        <v>162</v>
      </c>
      <c r="AE163" s="239"/>
    </row>
    <row r="164" spans="3:31" s="252" customFormat="1" x14ac:dyDescent="0.15">
      <c r="C164" s="29" t="s">
        <v>80</v>
      </c>
      <c r="D164" s="239">
        <v>1</v>
      </c>
      <c r="E164" s="91"/>
      <c r="F164" s="91"/>
      <c r="G164" s="91"/>
      <c r="H164" s="91"/>
      <c r="I164" s="91"/>
      <c r="J164" s="67"/>
      <c r="K164" s="67"/>
      <c r="L164" s="67"/>
      <c r="M164" s="67"/>
      <c r="N164" s="67"/>
      <c r="O164" s="67"/>
      <c r="P164" s="67"/>
      <c r="Q164" s="67"/>
      <c r="R164" s="67"/>
      <c r="S164" s="67"/>
      <c r="T164" s="67"/>
      <c r="U164" s="67"/>
      <c r="V164" s="67"/>
      <c r="W164" s="67"/>
      <c r="X164" s="91"/>
      <c r="Y164" s="91"/>
      <c r="Z164" s="91"/>
      <c r="AA164" s="91"/>
      <c r="AB164" s="91"/>
      <c r="AC164" s="47">
        <f>SUM(E164:AB164)*AD164</f>
        <v>0</v>
      </c>
      <c r="AD164" s="220">
        <f>DAY(EOMONTH(AE164,0))</f>
        <v>31</v>
      </c>
      <c r="AE164" s="241">
        <f>DATE($E$161,D164,1)</f>
        <v>3289</v>
      </c>
    </row>
    <row r="165" spans="3:31" s="252" customFormat="1" x14ac:dyDescent="0.15">
      <c r="C165" s="29" t="s">
        <v>81</v>
      </c>
      <c r="D165" s="239">
        <v>2</v>
      </c>
      <c r="E165" s="91"/>
      <c r="F165" s="91"/>
      <c r="G165" s="91"/>
      <c r="H165" s="91"/>
      <c r="I165" s="91"/>
      <c r="J165" s="67"/>
      <c r="K165" s="67"/>
      <c r="L165" s="67"/>
      <c r="M165" s="67"/>
      <c r="N165" s="67"/>
      <c r="O165" s="67"/>
      <c r="P165" s="67"/>
      <c r="Q165" s="67"/>
      <c r="R165" s="67"/>
      <c r="S165" s="67"/>
      <c r="T165" s="67"/>
      <c r="U165" s="67"/>
      <c r="V165" s="67"/>
      <c r="W165" s="67"/>
      <c r="X165" s="91"/>
      <c r="Y165" s="91"/>
      <c r="Z165" s="91"/>
      <c r="AA165" s="91"/>
      <c r="AB165" s="91"/>
      <c r="AC165" s="47">
        <f t="shared" ref="AC165:AC175" si="36">SUM(E165:AB165)*AD165</f>
        <v>0</v>
      </c>
      <c r="AD165" s="220">
        <f t="shared" ref="AD165:AD175" si="37">DAY(EOMONTH(AE165,0))</f>
        <v>28</v>
      </c>
      <c r="AE165" s="241">
        <f t="shared" ref="AE165:AE175" si="38">DATE($E$161,D165,1)</f>
        <v>3320</v>
      </c>
    </row>
    <row r="166" spans="3:31" s="252" customFormat="1" x14ac:dyDescent="0.15">
      <c r="C166" s="29" t="s">
        <v>82</v>
      </c>
      <c r="D166" s="239">
        <v>3</v>
      </c>
      <c r="E166" s="91"/>
      <c r="F166" s="91"/>
      <c r="G166" s="91"/>
      <c r="H166" s="91"/>
      <c r="I166" s="91"/>
      <c r="J166" s="67"/>
      <c r="K166" s="67"/>
      <c r="L166" s="67"/>
      <c r="M166" s="67"/>
      <c r="N166" s="67"/>
      <c r="O166" s="67"/>
      <c r="P166" s="67"/>
      <c r="Q166" s="67"/>
      <c r="R166" s="67"/>
      <c r="S166" s="67"/>
      <c r="T166" s="67"/>
      <c r="U166" s="67"/>
      <c r="V166" s="67"/>
      <c r="W166" s="67"/>
      <c r="X166" s="91"/>
      <c r="Y166" s="91"/>
      <c r="Z166" s="91"/>
      <c r="AA166" s="91"/>
      <c r="AB166" s="91"/>
      <c r="AC166" s="47">
        <f t="shared" si="36"/>
        <v>0</v>
      </c>
      <c r="AD166" s="220">
        <f t="shared" si="37"/>
        <v>31</v>
      </c>
      <c r="AE166" s="241">
        <f t="shared" si="38"/>
        <v>3348</v>
      </c>
    </row>
    <row r="167" spans="3:31" s="252" customFormat="1" x14ac:dyDescent="0.15">
      <c r="C167" s="29" t="s">
        <v>83</v>
      </c>
      <c r="D167" s="239">
        <v>4</v>
      </c>
      <c r="E167" s="91"/>
      <c r="F167" s="91"/>
      <c r="G167" s="91"/>
      <c r="H167" s="91"/>
      <c r="I167" s="91"/>
      <c r="J167" s="67"/>
      <c r="K167" s="67"/>
      <c r="L167" s="67"/>
      <c r="M167" s="67"/>
      <c r="N167" s="67"/>
      <c r="O167" s="67"/>
      <c r="P167" s="67"/>
      <c r="Q167" s="67"/>
      <c r="R167" s="67"/>
      <c r="S167" s="67"/>
      <c r="T167" s="67"/>
      <c r="U167" s="67"/>
      <c r="V167" s="67"/>
      <c r="W167" s="67"/>
      <c r="X167" s="91"/>
      <c r="Y167" s="91"/>
      <c r="Z167" s="91"/>
      <c r="AA167" s="91"/>
      <c r="AB167" s="91"/>
      <c r="AC167" s="47">
        <f t="shared" si="36"/>
        <v>0</v>
      </c>
      <c r="AD167" s="220">
        <f t="shared" si="37"/>
        <v>30</v>
      </c>
      <c r="AE167" s="241">
        <f t="shared" si="38"/>
        <v>3379</v>
      </c>
    </row>
    <row r="168" spans="3:31" s="252" customFormat="1" x14ac:dyDescent="0.15">
      <c r="C168" s="29" t="s">
        <v>75</v>
      </c>
      <c r="D168" s="239">
        <v>5</v>
      </c>
      <c r="E168" s="91"/>
      <c r="F168" s="91"/>
      <c r="G168" s="91"/>
      <c r="H168" s="91"/>
      <c r="I168" s="91"/>
      <c r="J168" s="67"/>
      <c r="K168" s="67"/>
      <c r="L168" s="67"/>
      <c r="M168" s="67"/>
      <c r="N168" s="67"/>
      <c r="O168" s="67"/>
      <c r="P168" s="67"/>
      <c r="Q168" s="67"/>
      <c r="R168" s="67"/>
      <c r="S168" s="67"/>
      <c r="T168" s="67"/>
      <c r="U168" s="67"/>
      <c r="V168" s="67"/>
      <c r="W168" s="67"/>
      <c r="X168" s="91"/>
      <c r="Y168" s="91"/>
      <c r="Z168" s="91"/>
      <c r="AA168" s="91"/>
      <c r="AB168" s="91"/>
      <c r="AC168" s="47">
        <f t="shared" si="36"/>
        <v>0</v>
      </c>
      <c r="AD168" s="220">
        <f t="shared" si="37"/>
        <v>31</v>
      </c>
      <c r="AE168" s="241">
        <f t="shared" si="38"/>
        <v>3409</v>
      </c>
    </row>
    <row r="169" spans="3:31" s="252" customFormat="1" x14ac:dyDescent="0.15">
      <c r="C169" s="29" t="s">
        <v>84</v>
      </c>
      <c r="D169" s="239">
        <v>6</v>
      </c>
      <c r="E169" s="91"/>
      <c r="F169" s="91"/>
      <c r="G169" s="91"/>
      <c r="H169" s="91"/>
      <c r="I169" s="91"/>
      <c r="J169" s="67"/>
      <c r="K169" s="67"/>
      <c r="L169" s="67"/>
      <c r="M169" s="67"/>
      <c r="N169" s="67"/>
      <c r="O169" s="67"/>
      <c r="P169" s="67"/>
      <c r="Q169" s="67"/>
      <c r="R169" s="67"/>
      <c r="S169" s="67"/>
      <c r="T169" s="67"/>
      <c r="U169" s="67"/>
      <c r="V169" s="67"/>
      <c r="W169" s="67"/>
      <c r="X169" s="91"/>
      <c r="Y169" s="91"/>
      <c r="Z169" s="91"/>
      <c r="AA169" s="91"/>
      <c r="AB169" s="91"/>
      <c r="AC169" s="47">
        <f t="shared" si="36"/>
        <v>0</v>
      </c>
      <c r="AD169" s="220">
        <f t="shared" si="37"/>
        <v>30</v>
      </c>
      <c r="AE169" s="241">
        <f t="shared" si="38"/>
        <v>3440</v>
      </c>
    </row>
    <row r="170" spans="3:31" s="252" customFormat="1" x14ac:dyDescent="0.15">
      <c r="C170" s="29" t="s">
        <v>85</v>
      </c>
      <c r="D170" s="239">
        <v>7</v>
      </c>
      <c r="E170" s="91"/>
      <c r="F170" s="91"/>
      <c r="G170" s="91"/>
      <c r="H170" s="91"/>
      <c r="I170" s="91"/>
      <c r="J170" s="67"/>
      <c r="K170" s="67"/>
      <c r="L170" s="67"/>
      <c r="M170" s="67"/>
      <c r="N170" s="67"/>
      <c r="O170" s="67"/>
      <c r="P170" s="67"/>
      <c r="Q170" s="67"/>
      <c r="R170" s="67"/>
      <c r="S170" s="67"/>
      <c r="T170" s="67"/>
      <c r="U170" s="67"/>
      <c r="V170" s="67"/>
      <c r="W170" s="67"/>
      <c r="X170" s="91"/>
      <c r="Y170" s="91"/>
      <c r="Z170" s="91"/>
      <c r="AA170" s="91"/>
      <c r="AB170" s="91"/>
      <c r="AC170" s="47">
        <f t="shared" si="36"/>
        <v>0</v>
      </c>
      <c r="AD170" s="220">
        <f t="shared" si="37"/>
        <v>31</v>
      </c>
      <c r="AE170" s="241">
        <f t="shared" si="38"/>
        <v>3470</v>
      </c>
    </row>
    <row r="171" spans="3:31" s="252" customFormat="1" x14ac:dyDescent="0.15">
      <c r="C171" s="29" t="s">
        <v>86</v>
      </c>
      <c r="D171" s="239">
        <v>8</v>
      </c>
      <c r="E171" s="91"/>
      <c r="F171" s="91"/>
      <c r="G171" s="91"/>
      <c r="H171" s="91"/>
      <c r="I171" s="91"/>
      <c r="J171" s="67"/>
      <c r="K171" s="67"/>
      <c r="L171" s="67"/>
      <c r="M171" s="67"/>
      <c r="N171" s="67"/>
      <c r="O171" s="67"/>
      <c r="P171" s="67"/>
      <c r="Q171" s="67"/>
      <c r="R171" s="67"/>
      <c r="S171" s="67"/>
      <c r="T171" s="67"/>
      <c r="U171" s="67"/>
      <c r="V171" s="67"/>
      <c r="W171" s="67"/>
      <c r="X171" s="91"/>
      <c r="Y171" s="91"/>
      <c r="Z171" s="91"/>
      <c r="AA171" s="91"/>
      <c r="AB171" s="91"/>
      <c r="AC171" s="47">
        <f t="shared" si="36"/>
        <v>0</v>
      </c>
      <c r="AD171" s="220">
        <f t="shared" si="37"/>
        <v>31</v>
      </c>
      <c r="AE171" s="241">
        <f t="shared" si="38"/>
        <v>3501</v>
      </c>
    </row>
    <row r="172" spans="3:31" s="252" customFormat="1" x14ac:dyDescent="0.15">
      <c r="C172" s="29" t="s">
        <v>87</v>
      </c>
      <c r="D172" s="239">
        <v>9</v>
      </c>
      <c r="E172" s="91"/>
      <c r="F172" s="91"/>
      <c r="G172" s="91"/>
      <c r="H172" s="91"/>
      <c r="I172" s="91"/>
      <c r="J172" s="67"/>
      <c r="K172" s="67"/>
      <c r="L172" s="67"/>
      <c r="M172" s="67"/>
      <c r="N172" s="67"/>
      <c r="O172" s="67"/>
      <c r="P172" s="67"/>
      <c r="Q172" s="67"/>
      <c r="R172" s="67"/>
      <c r="S172" s="67"/>
      <c r="T172" s="67"/>
      <c r="U172" s="67"/>
      <c r="V172" s="67"/>
      <c r="W172" s="67"/>
      <c r="X172" s="91"/>
      <c r="Y172" s="91"/>
      <c r="Z172" s="91"/>
      <c r="AA172" s="91"/>
      <c r="AB172" s="91"/>
      <c r="AC172" s="47">
        <f t="shared" si="36"/>
        <v>0</v>
      </c>
      <c r="AD172" s="220">
        <f t="shared" si="37"/>
        <v>30</v>
      </c>
      <c r="AE172" s="241">
        <f t="shared" si="38"/>
        <v>3532</v>
      </c>
    </row>
    <row r="173" spans="3:31" s="252" customFormat="1" x14ac:dyDescent="0.15">
      <c r="C173" s="29" t="s">
        <v>88</v>
      </c>
      <c r="D173" s="239">
        <v>10</v>
      </c>
      <c r="E173" s="91"/>
      <c r="F173" s="91"/>
      <c r="G173" s="91"/>
      <c r="H173" s="91"/>
      <c r="I173" s="91"/>
      <c r="J173" s="67"/>
      <c r="K173" s="67"/>
      <c r="L173" s="67"/>
      <c r="M173" s="67"/>
      <c r="N173" s="67"/>
      <c r="O173" s="67"/>
      <c r="P173" s="67"/>
      <c r="Q173" s="67"/>
      <c r="R173" s="67"/>
      <c r="S173" s="67"/>
      <c r="T173" s="67"/>
      <c r="U173" s="67"/>
      <c r="V173" s="67"/>
      <c r="W173" s="67"/>
      <c r="X173" s="91"/>
      <c r="Y173" s="91"/>
      <c r="Z173" s="91"/>
      <c r="AA173" s="91"/>
      <c r="AB173" s="91"/>
      <c r="AC173" s="47">
        <f t="shared" si="36"/>
        <v>0</v>
      </c>
      <c r="AD173" s="220">
        <f t="shared" si="37"/>
        <v>31</v>
      </c>
      <c r="AE173" s="241">
        <f t="shared" si="38"/>
        <v>3562</v>
      </c>
    </row>
    <row r="174" spans="3:31" s="252" customFormat="1" x14ac:dyDescent="0.15">
      <c r="C174" s="29" t="s">
        <v>89</v>
      </c>
      <c r="D174" s="239">
        <v>11</v>
      </c>
      <c r="E174" s="91"/>
      <c r="F174" s="91"/>
      <c r="G174" s="91"/>
      <c r="H174" s="91"/>
      <c r="I174" s="91"/>
      <c r="J174" s="67"/>
      <c r="K174" s="67"/>
      <c r="L174" s="67"/>
      <c r="M174" s="67"/>
      <c r="N174" s="67"/>
      <c r="O174" s="67"/>
      <c r="P174" s="67"/>
      <c r="Q174" s="67"/>
      <c r="R174" s="67"/>
      <c r="S174" s="67"/>
      <c r="T174" s="67"/>
      <c r="U174" s="67"/>
      <c r="V174" s="67"/>
      <c r="W174" s="67"/>
      <c r="X174" s="91"/>
      <c r="Y174" s="91"/>
      <c r="Z174" s="91"/>
      <c r="AA174" s="91"/>
      <c r="AB174" s="91"/>
      <c r="AC174" s="47">
        <f t="shared" si="36"/>
        <v>0</v>
      </c>
      <c r="AD174" s="220">
        <f t="shared" si="37"/>
        <v>30</v>
      </c>
      <c r="AE174" s="241">
        <f t="shared" si="38"/>
        <v>3593</v>
      </c>
    </row>
    <row r="175" spans="3:31" s="252" customFormat="1" ht="14" thickBot="1" x14ac:dyDescent="0.2">
      <c r="C175" s="29" t="s">
        <v>90</v>
      </c>
      <c r="D175" s="239">
        <v>12</v>
      </c>
      <c r="E175" s="91"/>
      <c r="F175" s="91"/>
      <c r="G175" s="91"/>
      <c r="H175" s="91"/>
      <c r="I175" s="91"/>
      <c r="J175" s="67"/>
      <c r="K175" s="67"/>
      <c r="L175" s="67"/>
      <c r="M175" s="67"/>
      <c r="N175" s="67"/>
      <c r="O175" s="67"/>
      <c r="P175" s="67"/>
      <c r="Q175" s="67"/>
      <c r="R175" s="67"/>
      <c r="S175" s="67"/>
      <c r="T175" s="67"/>
      <c r="U175" s="67"/>
      <c r="V175" s="67"/>
      <c r="W175" s="67"/>
      <c r="X175" s="91"/>
      <c r="Y175" s="91"/>
      <c r="Z175" s="91"/>
      <c r="AA175" s="91"/>
      <c r="AB175" s="91"/>
      <c r="AC175" s="47">
        <f t="shared" si="36"/>
        <v>0</v>
      </c>
      <c r="AD175" s="220">
        <f t="shared" si="37"/>
        <v>31</v>
      </c>
      <c r="AE175" s="241">
        <f t="shared" si="38"/>
        <v>3623</v>
      </c>
    </row>
    <row r="176" spans="3:31" s="252" customFormat="1" ht="14" thickBot="1" x14ac:dyDescent="0.2">
      <c r="C176" s="37" t="s">
        <v>91</v>
      </c>
      <c r="D176" s="27"/>
      <c r="E176" s="26">
        <f t="shared" ref="E176:AB176" si="39">SUMPRODUCT(E164:E175,$AD164:$AD175)</f>
        <v>0</v>
      </c>
      <c r="F176" s="26">
        <f t="shared" si="39"/>
        <v>0</v>
      </c>
      <c r="G176" s="26">
        <f t="shared" si="39"/>
        <v>0</v>
      </c>
      <c r="H176" s="26">
        <f t="shared" si="39"/>
        <v>0</v>
      </c>
      <c r="I176" s="26">
        <f t="shared" si="39"/>
        <v>0</v>
      </c>
      <c r="J176" s="26">
        <f t="shared" si="39"/>
        <v>0</v>
      </c>
      <c r="K176" s="26">
        <f t="shared" si="39"/>
        <v>0</v>
      </c>
      <c r="L176" s="26">
        <f t="shared" si="39"/>
        <v>0</v>
      </c>
      <c r="M176" s="26">
        <f t="shared" si="39"/>
        <v>0</v>
      </c>
      <c r="N176" s="26">
        <f t="shared" si="39"/>
        <v>0</v>
      </c>
      <c r="O176" s="26">
        <f t="shared" si="39"/>
        <v>0</v>
      </c>
      <c r="P176" s="26">
        <f t="shared" si="39"/>
        <v>0</v>
      </c>
      <c r="Q176" s="26">
        <f t="shared" si="39"/>
        <v>0</v>
      </c>
      <c r="R176" s="26">
        <f t="shared" si="39"/>
        <v>0</v>
      </c>
      <c r="S176" s="26">
        <f t="shared" si="39"/>
        <v>0</v>
      </c>
      <c r="T176" s="26">
        <f t="shared" si="39"/>
        <v>0</v>
      </c>
      <c r="U176" s="26">
        <f t="shared" si="39"/>
        <v>0</v>
      </c>
      <c r="V176" s="26">
        <f t="shared" si="39"/>
        <v>0</v>
      </c>
      <c r="W176" s="26">
        <f t="shared" si="39"/>
        <v>0</v>
      </c>
      <c r="X176" s="26">
        <f t="shared" si="39"/>
        <v>0</v>
      </c>
      <c r="Y176" s="26">
        <f t="shared" si="39"/>
        <v>0</v>
      </c>
      <c r="Z176" s="26">
        <f t="shared" si="39"/>
        <v>0</v>
      </c>
      <c r="AA176" s="26">
        <f t="shared" si="39"/>
        <v>0</v>
      </c>
      <c r="AB176" s="26">
        <f t="shared" si="39"/>
        <v>0</v>
      </c>
      <c r="AC176" s="48">
        <f>SUM(AC164:AC175)</f>
        <v>0</v>
      </c>
      <c r="AD176" s="221"/>
      <c r="AE176" s="239"/>
    </row>
    <row r="177" spans="3:31" s="252" customFormat="1" ht="14" thickBot="1" x14ac:dyDescent="0.2">
      <c r="C177" s="29"/>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c r="AC177" s="49" t="str">
        <f>IF(AC176=SUM(E176:AB176),"","ERROR")</f>
        <v/>
      </c>
      <c r="AD177" s="221"/>
      <c r="AE177" s="239"/>
    </row>
    <row r="178" spans="3:31" s="252" customFormat="1" x14ac:dyDescent="0.15">
      <c r="C178" s="29"/>
      <c r="D178" s="45">
        <f>D161+1</f>
        <v>11</v>
      </c>
      <c r="E178" s="28">
        <f>E161+1</f>
        <v>1910</v>
      </c>
      <c r="F178" s="27"/>
      <c r="G178" s="27"/>
      <c r="H178" s="27"/>
      <c r="I178" s="27"/>
      <c r="J178" s="27"/>
      <c r="K178" s="27"/>
      <c r="L178" s="27"/>
      <c r="M178" s="27"/>
      <c r="N178" s="27"/>
      <c r="O178" s="27"/>
      <c r="P178" s="27"/>
      <c r="Q178" s="27"/>
      <c r="R178" s="27"/>
      <c r="S178" s="27"/>
      <c r="T178" s="27"/>
      <c r="U178" s="27"/>
      <c r="V178" s="27"/>
      <c r="W178" s="27"/>
      <c r="X178" s="27"/>
      <c r="Y178" s="27"/>
      <c r="Z178" s="27"/>
      <c r="AA178" s="27"/>
      <c r="AB178" s="27"/>
      <c r="AC178" s="50"/>
      <c r="AD178" s="221"/>
      <c r="AE178" s="239"/>
    </row>
    <row r="179" spans="3:31" s="252" customFormat="1" x14ac:dyDescent="0.15">
      <c r="C179" s="29"/>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50"/>
      <c r="AD179" s="221"/>
      <c r="AE179" s="239"/>
    </row>
    <row r="180" spans="3:31" s="252" customFormat="1" x14ac:dyDescent="0.15">
      <c r="C180" s="29" t="s">
        <v>9</v>
      </c>
      <c r="D180" s="29"/>
      <c r="E180" s="89">
        <v>100</v>
      </c>
      <c r="F180" s="89">
        <v>200</v>
      </c>
      <c r="G180" s="89">
        <v>300</v>
      </c>
      <c r="H180" s="89">
        <v>400</v>
      </c>
      <c r="I180" s="89">
        <v>500</v>
      </c>
      <c r="J180" s="249">
        <v>600</v>
      </c>
      <c r="K180" s="249">
        <v>700</v>
      </c>
      <c r="L180" s="249">
        <v>800</v>
      </c>
      <c r="M180" s="249">
        <v>900</v>
      </c>
      <c r="N180" s="66">
        <v>1000</v>
      </c>
      <c r="O180" s="66">
        <v>1100</v>
      </c>
      <c r="P180" s="66">
        <v>1200</v>
      </c>
      <c r="Q180" s="66">
        <v>1300</v>
      </c>
      <c r="R180" s="66">
        <v>1400</v>
      </c>
      <c r="S180" s="66">
        <v>1500</v>
      </c>
      <c r="T180" s="66">
        <v>1600</v>
      </c>
      <c r="U180" s="66">
        <v>1700</v>
      </c>
      <c r="V180" s="66">
        <v>1800</v>
      </c>
      <c r="W180" s="66">
        <v>1900</v>
      </c>
      <c r="X180" s="90">
        <v>2000</v>
      </c>
      <c r="Y180" s="90">
        <v>2100</v>
      </c>
      <c r="Z180" s="90">
        <v>2200</v>
      </c>
      <c r="AA180" s="90">
        <v>2300</v>
      </c>
      <c r="AB180" s="90">
        <v>2400</v>
      </c>
      <c r="AC180" s="51" t="s">
        <v>79</v>
      </c>
      <c r="AD180" s="219" t="s">
        <v>162</v>
      </c>
      <c r="AE180" s="239"/>
    </row>
    <row r="181" spans="3:31" s="252" customFormat="1" x14ac:dyDescent="0.15">
      <c r="C181" s="29" t="s">
        <v>80</v>
      </c>
      <c r="D181" s="239">
        <v>1</v>
      </c>
      <c r="E181" s="91"/>
      <c r="F181" s="91"/>
      <c r="G181" s="91"/>
      <c r="H181" s="91"/>
      <c r="I181" s="91"/>
      <c r="J181" s="67"/>
      <c r="K181" s="67"/>
      <c r="L181" s="67"/>
      <c r="M181" s="67"/>
      <c r="N181" s="67"/>
      <c r="O181" s="67"/>
      <c r="P181" s="67"/>
      <c r="Q181" s="67"/>
      <c r="R181" s="67"/>
      <c r="S181" s="67"/>
      <c r="T181" s="67"/>
      <c r="U181" s="67"/>
      <c r="V181" s="67"/>
      <c r="W181" s="67"/>
      <c r="X181" s="91"/>
      <c r="Y181" s="91"/>
      <c r="Z181" s="91"/>
      <c r="AA181" s="91"/>
      <c r="AB181" s="91"/>
      <c r="AC181" s="47">
        <f>SUM(E181:AB181)*AD181</f>
        <v>0</v>
      </c>
      <c r="AD181" s="220">
        <f>DAY(EOMONTH(AE181,0))</f>
        <v>31</v>
      </c>
      <c r="AE181" s="241">
        <f>DATE($E$178,D181,1)</f>
        <v>3654</v>
      </c>
    </row>
    <row r="182" spans="3:31" s="252" customFormat="1" x14ac:dyDescent="0.15">
      <c r="C182" s="29" t="s">
        <v>81</v>
      </c>
      <c r="D182" s="239">
        <v>2</v>
      </c>
      <c r="E182" s="91"/>
      <c r="F182" s="91"/>
      <c r="G182" s="91"/>
      <c r="H182" s="91"/>
      <c r="I182" s="91"/>
      <c r="J182" s="67"/>
      <c r="K182" s="67"/>
      <c r="L182" s="67"/>
      <c r="M182" s="67"/>
      <c r="N182" s="67"/>
      <c r="O182" s="67"/>
      <c r="P182" s="67"/>
      <c r="Q182" s="67"/>
      <c r="R182" s="67"/>
      <c r="S182" s="67"/>
      <c r="T182" s="67"/>
      <c r="U182" s="67"/>
      <c r="V182" s="67"/>
      <c r="W182" s="67"/>
      <c r="X182" s="91"/>
      <c r="Y182" s="91"/>
      <c r="Z182" s="91"/>
      <c r="AA182" s="91"/>
      <c r="AB182" s="91"/>
      <c r="AC182" s="47">
        <f t="shared" ref="AC182:AC192" si="40">SUM(E182:AB182)*AD182</f>
        <v>0</v>
      </c>
      <c r="AD182" s="220">
        <f t="shared" ref="AD182:AD192" si="41">DAY(EOMONTH(AE182,0))</f>
        <v>28</v>
      </c>
      <c r="AE182" s="241">
        <f t="shared" ref="AE182:AE192" si="42">DATE($E$178,D182,1)</f>
        <v>3685</v>
      </c>
    </row>
    <row r="183" spans="3:31" s="252" customFormat="1" x14ac:dyDescent="0.15">
      <c r="C183" s="29" t="s">
        <v>82</v>
      </c>
      <c r="D183" s="239">
        <v>3</v>
      </c>
      <c r="E183" s="91"/>
      <c r="F183" s="91"/>
      <c r="G183" s="91"/>
      <c r="H183" s="91"/>
      <c r="I183" s="91"/>
      <c r="J183" s="67"/>
      <c r="K183" s="67"/>
      <c r="L183" s="67"/>
      <c r="M183" s="67"/>
      <c r="N183" s="67"/>
      <c r="O183" s="67"/>
      <c r="P183" s="67"/>
      <c r="Q183" s="67"/>
      <c r="R183" s="67"/>
      <c r="S183" s="67"/>
      <c r="T183" s="67"/>
      <c r="U183" s="67"/>
      <c r="V183" s="67"/>
      <c r="W183" s="67"/>
      <c r="X183" s="91"/>
      <c r="Y183" s="91"/>
      <c r="Z183" s="91"/>
      <c r="AA183" s="91"/>
      <c r="AB183" s="91"/>
      <c r="AC183" s="47">
        <f t="shared" si="40"/>
        <v>0</v>
      </c>
      <c r="AD183" s="220">
        <f t="shared" si="41"/>
        <v>31</v>
      </c>
      <c r="AE183" s="241">
        <f t="shared" si="42"/>
        <v>3713</v>
      </c>
    </row>
    <row r="184" spans="3:31" s="252" customFormat="1" x14ac:dyDescent="0.15">
      <c r="C184" s="29" t="s">
        <v>83</v>
      </c>
      <c r="D184" s="239">
        <v>4</v>
      </c>
      <c r="E184" s="91"/>
      <c r="F184" s="91"/>
      <c r="G184" s="91"/>
      <c r="H184" s="91"/>
      <c r="I184" s="91"/>
      <c r="J184" s="67"/>
      <c r="K184" s="67"/>
      <c r="L184" s="67"/>
      <c r="M184" s="67"/>
      <c r="N184" s="67"/>
      <c r="O184" s="67"/>
      <c r="P184" s="67"/>
      <c r="Q184" s="67"/>
      <c r="R184" s="67"/>
      <c r="S184" s="67"/>
      <c r="T184" s="67"/>
      <c r="U184" s="67"/>
      <c r="V184" s="67"/>
      <c r="W184" s="67"/>
      <c r="X184" s="91"/>
      <c r="Y184" s="91"/>
      <c r="Z184" s="91"/>
      <c r="AA184" s="91"/>
      <c r="AB184" s="91"/>
      <c r="AC184" s="47">
        <f t="shared" si="40"/>
        <v>0</v>
      </c>
      <c r="AD184" s="220">
        <f t="shared" si="41"/>
        <v>30</v>
      </c>
      <c r="AE184" s="241">
        <f t="shared" si="42"/>
        <v>3744</v>
      </c>
    </row>
    <row r="185" spans="3:31" s="252" customFormat="1" x14ac:dyDescent="0.15">
      <c r="C185" s="29" t="s">
        <v>75</v>
      </c>
      <c r="D185" s="239">
        <v>5</v>
      </c>
      <c r="E185" s="91"/>
      <c r="F185" s="91"/>
      <c r="G185" s="91"/>
      <c r="H185" s="91"/>
      <c r="I185" s="91"/>
      <c r="J185" s="67"/>
      <c r="K185" s="67"/>
      <c r="L185" s="67"/>
      <c r="M185" s="67"/>
      <c r="N185" s="67"/>
      <c r="O185" s="67"/>
      <c r="P185" s="67"/>
      <c r="Q185" s="67"/>
      <c r="R185" s="67"/>
      <c r="S185" s="67"/>
      <c r="T185" s="67"/>
      <c r="U185" s="67"/>
      <c r="V185" s="67"/>
      <c r="W185" s="67"/>
      <c r="X185" s="91"/>
      <c r="Y185" s="91"/>
      <c r="Z185" s="91"/>
      <c r="AA185" s="91"/>
      <c r="AB185" s="91"/>
      <c r="AC185" s="47">
        <f t="shared" si="40"/>
        <v>0</v>
      </c>
      <c r="AD185" s="220">
        <f t="shared" si="41"/>
        <v>31</v>
      </c>
      <c r="AE185" s="241">
        <f t="shared" si="42"/>
        <v>3774</v>
      </c>
    </row>
    <row r="186" spans="3:31" s="252" customFormat="1" x14ac:dyDescent="0.15">
      <c r="C186" s="29" t="s">
        <v>84</v>
      </c>
      <c r="D186" s="239">
        <v>6</v>
      </c>
      <c r="E186" s="91"/>
      <c r="F186" s="91"/>
      <c r="G186" s="91"/>
      <c r="H186" s="91"/>
      <c r="I186" s="91"/>
      <c r="J186" s="67"/>
      <c r="K186" s="67"/>
      <c r="L186" s="67"/>
      <c r="M186" s="67"/>
      <c r="N186" s="67"/>
      <c r="O186" s="67"/>
      <c r="P186" s="67"/>
      <c r="Q186" s="67"/>
      <c r="R186" s="67"/>
      <c r="S186" s="67"/>
      <c r="T186" s="67"/>
      <c r="U186" s="67"/>
      <c r="V186" s="67"/>
      <c r="W186" s="67"/>
      <c r="X186" s="91"/>
      <c r="Y186" s="91"/>
      <c r="Z186" s="91"/>
      <c r="AA186" s="91"/>
      <c r="AB186" s="91"/>
      <c r="AC186" s="47">
        <f t="shared" si="40"/>
        <v>0</v>
      </c>
      <c r="AD186" s="220">
        <f t="shared" si="41"/>
        <v>30</v>
      </c>
      <c r="AE186" s="241">
        <f t="shared" si="42"/>
        <v>3805</v>
      </c>
    </row>
    <row r="187" spans="3:31" s="252" customFormat="1" x14ac:dyDescent="0.15">
      <c r="C187" s="29" t="s">
        <v>85</v>
      </c>
      <c r="D187" s="239">
        <v>7</v>
      </c>
      <c r="E187" s="91"/>
      <c r="F187" s="91"/>
      <c r="G187" s="91"/>
      <c r="H187" s="91"/>
      <c r="I187" s="91"/>
      <c r="J187" s="67"/>
      <c r="K187" s="67"/>
      <c r="L187" s="67"/>
      <c r="M187" s="67"/>
      <c r="N187" s="67"/>
      <c r="O187" s="67"/>
      <c r="P187" s="67"/>
      <c r="Q187" s="67"/>
      <c r="R187" s="67"/>
      <c r="S187" s="67"/>
      <c r="T187" s="67"/>
      <c r="U187" s="67"/>
      <c r="V187" s="67"/>
      <c r="W187" s="67"/>
      <c r="X187" s="91"/>
      <c r="Y187" s="91"/>
      <c r="Z187" s="91"/>
      <c r="AA187" s="91"/>
      <c r="AB187" s="91"/>
      <c r="AC187" s="47">
        <f t="shared" si="40"/>
        <v>0</v>
      </c>
      <c r="AD187" s="220">
        <f t="shared" si="41"/>
        <v>31</v>
      </c>
      <c r="AE187" s="241">
        <f t="shared" si="42"/>
        <v>3835</v>
      </c>
    </row>
    <row r="188" spans="3:31" s="252" customFormat="1" x14ac:dyDescent="0.15">
      <c r="C188" s="29" t="s">
        <v>86</v>
      </c>
      <c r="D188" s="239">
        <v>8</v>
      </c>
      <c r="E188" s="91"/>
      <c r="F188" s="91"/>
      <c r="G188" s="91"/>
      <c r="H188" s="91"/>
      <c r="I188" s="91"/>
      <c r="J188" s="67"/>
      <c r="K188" s="67"/>
      <c r="L188" s="67"/>
      <c r="M188" s="67"/>
      <c r="N188" s="67"/>
      <c r="O188" s="67"/>
      <c r="P188" s="67"/>
      <c r="Q188" s="67"/>
      <c r="R188" s="67"/>
      <c r="S188" s="67"/>
      <c r="T188" s="67"/>
      <c r="U188" s="67"/>
      <c r="V188" s="67"/>
      <c r="W188" s="67"/>
      <c r="X188" s="91"/>
      <c r="Y188" s="91"/>
      <c r="Z188" s="91"/>
      <c r="AA188" s="91"/>
      <c r="AB188" s="91"/>
      <c r="AC188" s="47">
        <f t="shared" si="40"/>
        <v>0</v>
      </c>
      <c r="AD188" s="220">
        <f t="shared" si="41"/>
        <v>31</v>
      </c>
      <c r="AE188" s="241">
        <f t="shared" si="42"/>
        <v>3866</v>
      </c>
    </row>
    <row r="189" spans="3:31" s="252" customFormat="1" x14ac:dyDescent="0.15">
      <c r="C189" s="29" t="s">
        <v>87</v>
      </c>
      <c r="D189" s="239">
        <v>9</v>
      </c>
      <c r="E189" s="91"/>
      <c r="F189" s="91"/>
      <c r="G189" s="91"/>
      <c r="H189" s="91"/>
      <c r="I189" s="91"/>
      <c r="J189" s="67"/>
      <c r="K189" s="67"/>
      <c r="L189" s="67"/>
      <c r="M189" s="67"/>
      <c r="N189" s="67"/>
      <c r="O189" s="67"/>
      <c r="P189" s="67"/>
      <c r="Q189" s="67"/>
      <c r="R189" s="67"/>
      <c r="S189" s="67"/>
      <c r="T189" s="67"/>
      <c r="U189" s="67"/>
      <c r="V189" s="67"/>
      <c r="W189" s="67"/>
      <c r="X189" s="91"/>
      <c r="Y189" s="91"/>
      <c r="Z189" s="91"/>
      <c r="AA189" s="91"/>
      <c r="AB189" s="91"/>
      <c r="AC189" s="47">
        <f t="shared" si="40"/>
        <v>0</v>
      </c>
      <c r="AD189" s="220">
        <f t="shared" si="41"/>
        <v>30</v>
      </c>
      <c r="AE189" s="241">
        <f t="shared" si="42"/>
        <v>3897</v>
      </c>
    </row>
    <row r="190" spans="3:31" s="252" customFormat="1" x14ac:dyDescent="0.15">
      <c r="C190" s="29" t="s">
        <v>88</v>
      </c>
      <c r="D190" s="239">
        <v>10</v>
      </c>
      <c r="E190" s="91"/>
      <c r="F190" s="91"/>
      <c r="G190" s="91"/>
      <c r="H190" s="91"/>
      <c r="I190" s="91"/>
      <c r="J190" s="67"/>
      <c r="K190" s="67"/>
      <c r="L190" s="67"/>
      <c r="M190" s="67"/>
      <c r="N190" s="67"/>
      <c r="O190" s="67"/>
      <c r="P190" s="67"/>
      <c r="Q190" s="67"/>
      <c r="R190" s="67"/>
      <c r="S190" s="67"/>
      <c r="T190" s="67"/>
      <c r="U190" s="67"/>
      <c r="V190" s="67"/>
      <c r="W190" s="67"/>
      <c r="X190" s="91"/>
      <c r="Y190" s="91"/>
      <c r="Z190" s="91"/>
      <c r="AA190" s="91"/>
      <c r="AB190" s="91"/>
      <c r="AC190" s="47">
        <f t="shared" si="40"/>
        <v>0</v>
      </c>
      <c r="AD190" s="220">
        <f t="shared" si="41"/>
        <v>31</v>
      </c>
      <c r="AE190" s="241">
        <f t="shared" si="42"/>
        <v>3927</v>
      </c>
    </row>
    <row r="191" spans="3:31" s="252" customFormat="1" x14ac:dyDescent="0.15">
      <c r="C191" s="29" t="s">
        <v>89</v>
      </c>
      <c r="D191" s="239">
        <v>11</v>
      </c>
      <c r="E191" s="91"/>
      <c r="F191" s="91"/>
      <c r="G191" s="91"/>
      <c r="H191" s="91"/>
      <c r="I191" s="91"/>
      <c r="J191" s="67"/>
      <c r="K191" s="67"/>
      <c r="L191" s="67"/>
      <c r="M191" s="67"/>
      <c r="N191" s="67"/>
      <c r="O191" s="67"/>
      <c r="P191" s="67"/>
      <c r="Q191" s="67"/>
      <c r="R191" s="67"/>
      <c r="S191" s="67"/>
      <c r="T191" s="67"/>
      <c r="U191" s="67"/>
      <c r="V191" s="67"/>
      <c r="W191" s="67"/>
      <c r="X191" s="91"/>
      <c r="Y191" s="91"/>
      <c r="Z191" s="91"/>
      <c r="AA191" s="91"/>
      <c r="AB191" s="91"/>
      <c r="AC191" s="47">
        <f t="shared" si="40"/>
        <v>0</v>
      </c>
      <c r="AD191" s="220">
        <f t="shared" si="41"/>
        <v>30</v>
      </c>
      <c r="AE191" s="241">
        <f t="shared" si="42"/>
        <v>3958</v>
      </c>
    </row>
    <row r="192" spans="3:31" s="252" customFormat="1" ht="14" thickBot="1" x14ac:dyDescent="0.2">
      <c r="C192" s="29" t="s">
        <v>90</v>
      </c>
      <c r="D192" s="239">
        <v>12</v>
      </c>
      <c r="E192" s="91"/>
      <c r="F192" s="91"/>
      <c r="G192" s="91"/>
      <c r="H192" s="91"/>
      <c r="I192" s="91"/>
      <c r="J192" s="67"/>
      <c r="K192" s="67"/>
      <c r="L192" s="67"/>
      <c r="M192" s="67"/>
      <c r="N192" s="67"/>
      <c r="O192" s="67"/>
      <c r="P192" s="67"/>
      <c r="Q192" s="67"/>
      <c r="R192" s="67"/>
      <c r="S192" s="67"/>
      <c r="T192" s="67"/>
      <c r="U192" s="67"/>
      <c r="V192" s="67"/>
      <c r="W192" s="67"/>
      <c r="X192" s="91"/>
      <c r="Y192" s="91"/>
      <c r="Z192" s="91"/>
      <c r="AA192" s="91"/>
      <c r="AB192" s="91"/>
      <c r="AC192" s="47">
        <f t="shared" si="40"/>
        <v>0</v>
      </c>
      <c r="AD192" s="220">
        <f t="shared" si="41"/>
        <v>31</v>
      </c>
      <c r="AE192" s="241">
        <f t="shared" si="42"/>
        <v>3988</v>
      </c>
    </row>
    <row r="193" spans="3:31" s="252" customFormat="1" ht="14" thickBot="1" x14ac:dyDescent="0.2">
      <c r="C193" s="37" t="s">
        <v>91</v>
      </c>
      <c r="D193" s="27"/>
      <c r="E193" s="26">
        <f t="shared" ref="E193:AB193" si="43">SUMPRODUCT(E181:E192,$AD181:$AD192)</f>
        <v>0</v>
      </c>
      <c r="F193" s="26">
        <f t="shared" si="43"/>
        <v>0</v>
      </c>
      <c r="G193" s="26">
        <f t="shared" si="43"/>
        <v>0</v>
      </c>
      <c r="H193" s="26">
        <f t="shared" si="43"/>
        <v>0</v>
      </c>
      <c r="I193" s="26">
        <f t="shared" si="43"/>
        <v>0</v>
      </c>
      <c r="J193" s="26">
        <f t="shared" si="43"/>
        <v>0</v>
      </c>
      <c r="K193" s="26">
        <f t="shared" si="43"/>
        <v>0</v>
      </c>
      <c r="L193" s="26">
        <f t="shared" si="43"/>
        <v>0</v>
      </c>
      <c r="M193" s="26">
        <f t="shared" si="43"/>
        <v>0</v>
      </c>
      <c r="N193" s="26">
        <f t="shared" si="43"/>
        <v>0</v>
      </c>
      <c r="O193" s="26">
        <f t="shared" si="43"/>
        <v>0</v>
      </c>
      <c r="P193" s="26">
        <f t="shared" si="43"/>
        <v>0</v>
      </c>
      <c r="Q193" s="26">
        <f t="shared" si="43"/>
        <v>0</v>
      </c>
      <c r="R193" s="26">
        <f t="shared" si="43"/>
        <v>0</v>
      </c>
      <c r="S193" s="26">
        <f t="shared" si="43"/>
        <v>0</v>
      </c>
      <c r="T193" s="26">
        <f t="shared" si="43"/>
        <v>0</v>
      </c>
      <c r="U193" s="26">
        <f t="shared" si="43"/>
        <v>0</v>
      </c>
      <c r="V193" s="26">
        <f t="shared" si="43"/>
        <v>0</v>
      </c>
      <c r="W193" s="26">
        <f t="shared" si="43"/>
        <v>0</v>
      </c>
      <c r="X193" s="26">
        <f t="shared" si="43"/>
        <v>0</v>
      </c>
      <c r="Y193" s="26">
        <f t="shared" si="43"/>
        <v>0</v>
      </c>
      <c r="Z193" s="26">
        <f t="shared" si="43"/>
        <v>0</v>
      </c>
      <c r="AA193" s="26">
        <f t="shared" si="43"/>
        <v>0</v>
      </c>
      <c r="AB193" s="26">
        <f t="shared" si="43"/>
        <v>0</v>
      </c>
      <c r="AC193" s="48">
        <f>SUM(AC181:AC192)</f>
        <v>0</v>
      </c>
      <c r="AD193" s="221"/>
      <c r="AE193" s="239"/>
    </row>
    <row r="194" spans="3:31" s="252" customFormat="1" ht="14" thickBot="1" x14ac:dyDescent="0.2">
      <c r="C194" s="29"/>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c r="AC194" s="49" t="str">
        <f>IF(AC193=SUM(E193:AB193),"","ERROR")</f>
        <v/>
      </c>
      <c r="AD194" s="221"/>
      <c r="AE194" s="239"/>
    </row>
    <row r="195" spans="3:31" s="252" customFormat="1" x14ac:dyDescent="0.15">
      <c r="C195" s="29"/>
      <c r="D195" s="45">
        <f>D178+1</f>
        <v>12</v>
      </c>
      <c r="E195" s="28">
        <f>E178+1</f>
        <v>1911</v>
      </c>
      <c r="F195" s="27"/>
      <c r="G195" s="27"/>
      <c r="H195" s="27"/>
      <c r="I195" s="27"/>
      <c r="J195" s="27"/>
      <c r="K195" s="27"/>
      <c r="L195" s="27"/>
      <c r="M195" s="27"/>
      <c r="N195" s="27"/>
      <c r="O195" s="27"/>
      <c r="P195" s="27"/>
      <c r="Q195" s="27"/>
      <c r="R195" s="27"/>
      <c r="S195" s="27"/>
      <c r="T195" s="27"/>
      <c r="U195" s="27"/>
      <c r="V195" s="27"/>
      <c r="W195" s="27"/>
      <c r="X195" s="27"/>
      <c r="Y195" s="27"/>
      <c r="Z195" s="27"/>
      <c r="AA195" s="27"/>
      <c r="AB195" s="27"/>
      <c r="AC195" s="50"/>
      <c r="AD195" s="221"/>
      <c r="AE195" s="239"/>
    </row>
    <row r="196" spans="3:31" s="252" customFormat="1" x14ac:dyDescent="0.15">
      <c r="C196" s="29"/>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50"/>
      <c r="AD196" s="221"/>
      <c r="AE196" s="239"/>
    </row>
    <row r="197" spans="3:31" s="252" customFormat="1" x14ac:dyDescent="0.15">
      <c r="C197" s="29" t="s">
        <v>9</v>
      </c>
      <c r="D197" s="29"/>
      <c r="E197" s="89">
        <v>100</v>
      </c>
      <c r="F197" s="89">
        <v>200</v>
      </c>
      <c r="G197" s="89">
        <v>300</v>
      </c>
      <c r="H197" s="89">
        <v>400</v>
      </c>
      <c r="I197" s="89">
        <v>500</v>
      </c>
      <c r="J197" s="249">
        <v>600</v>
      </c>
      <c r="K197" s="249">
        <v>700</v>
      </c>
      <c r="L197" s="249">
        <v>800</v>
      </c>
      <c r="M197" s="249">
        <v>900</v>
      </c>
      <c r="N197" s="66">
        <v>1000</v>
      </c>
      <c r="O197" s="66">
        <v>1100</v>
      </c>
      <c r="P197" s="66">
        <v>1200</v>
      </c>
      <c r="Q197" s="66">
        <v>1300</v>
      </c>
      <c r="R197" s="66">
        <v>1400</v>
      </c>
      <c r="S197" s="66">
        <v>1500</v>
      </c>
      <c r="T197" s="66">
        <v>1600</v>
      </c>
      <c r="U197" s="66">
        <v>1700</v>
      </c>
      <c r="V197" s="66">
        <v>1800</v>
      </c>
      <c r="W197" s="66">
        <v>1900</v>
      </c>
      <c r="X197" s="90">
        <v>2000</v>
      </c>
      <c r="Y197" s="90">
        <v>2100</v>
      </c>
      <c r="Z197" s="90">
        <v>2200</v>
      </c>
      <c r="AA197" s="90">
        <v>2300</v>
      </c>
      <c r="AB197" s="90">
        <v>2400</v>
      </c>
      <c r="AC197" s="51" t="s">
        <v>79</v>
      </c>
      <c r="AD197" s="219" t="s">
        <v>162</v>
      </c>
      <c r="AE197" s="239"/>
    </row>
    <row r="198" spans="3:31" s="252" customFormat="1" x14ac:dyDescent="0.15">
      <c r="C198" s="29" t="s">
        <v>80</v>
      </c>
      <c r="D198" s="239">
        <v>1</v>
      </c>
      <c r="E198" s="91"/>
      <c r="F198" s="91"/>
      <c r="G198" s="91"/>
      <c r="H198" s="91"/>
      <c r="I198" s="91"/>
      <c r="J198" s="67"/>
      <c r="K198" s="67"/>
      <c r="L198" s="67"/>
      <c r="M198" s="67"/>
      <c r="N198" s="67"/>
      <c r="O198" s="67"/>
      <c r="P198" s="67"/>
      <c r="Q198" s="67"/>
      <c r="R198" s="67"/>
      <c r="S198" s="67"/>
      <c r="T198" s="67"/>
      <c r="U198" s="67"/>
      <c r="V198" s="67"/>
      <c r="W198" s="67"/>
      <c r="X198" s="91"/>
      <c r="Y198" s="91"/>
      <c r="Z198" s="91"/>
      <c r="AA198" s="91"/>
      <c r="AB198" s="91"/>
      <c r="AC198" s="47">
        <f>SUM(E198:AB198)*AD198</f>
        <v>0</v>
      </c>
      <c r="AD198" s="220">
        <f>DAY(EOMONTH(AE198,0))</f>
        <v>31</v>
      </c>
      <c r="AE198" s="241">
        <f>DATE($E$195,D198,1)</f>
        <v>4019</v>
      </c>
    </row>
    <row r="199" spans="3:31" s="252" customFormat="1" x14ac:dyDescent="0.15">
      <c r="C199" s="29" t="s">
        <v>81</v>
      </c>
      <c r="D199" s="239">
        <v>2</v>
      </c>
      <c r="E199" s="91"/>
      <c r="F199" s="91"/>
      <c r="G199" s="91"/>
      <c r="H199" s="91"/>
      <c r="I199" s="91"/>
      <c r="J199" s="67"/>
      <c r="K199" s="67"/>
      <c r="L199" s="67"/>
      <c r="M199" s="67"/>
      <c r="N199" s="67"/>
      <c r="O199" s="67"/>
      <c r="P199" s="67"/>
      <c r="Q199" s="67"/>
      <c r="R199" s="67"/>
      <c r="S199" s="67"/>
      <c r="T199" s="67"/>
      <c r="U199" s="67"/>
      <c r="V199" s="67"/>
      <c r="W199" s="67"/>
      <c r="X199" s="91"/>
      <c r="Y199" s="91"/>
      <c r="Z199" s="91"/>
      <c r="AA199" s="91"/>
      <c r="AB199" s="91"/>
      <c r="AC199" s="47">
        <f t="shared" ref="AC199:AC209" si="44">SUM(E199:AB199)*AD199</f>
        <v>0</v>
      </c>
      <c r="AD199" s="220">
        <f t="shared" ref="AD199:AD209" si="45">DAY(EOMONTH(AE199,0))</f>
        <v>28</v>
      </c>
      <c r="AE199" s="241">
        <f t="shared" ref="AE199:AE209" si="46">DATE($E$195,D199,1)</f>
        <v>4050</v>
      </c>
    </row>
    <row r="200" spans="3:31" s="252" customFormat="1" x14ac:dyDescent="0.15">
      <c r="C200" s="29" t="s">
        <v>82</v>
      </c>
      <c r="D200" s="239">
        <v>3</v>
      </c>
      <c r="E200" s="91"/>
      <c r="F200" s="91"/>
      <c r="G200" s="91"/>
      <c r="H200" s="91"/>
      <c r="I200" s="91"/>
      <c r="J200" s="67"/>
      <c r="K200" s="67"/>
      <c r="L200" s="67"/>
      <c r="M200" s="67"/>
      <c r="N200" s="67"/>
      <c r="O200" s="67"/>
      <c r="P200" s="67"/>
      <c r="Q200" s="67"/>
      <c r="R200" s="67"/>
      <c r="S200" s="67"/>
      <c r="T200" s="67"/>
      <c r="U200" s="67"/>
      <c r="V200" s="67"/>
      <c r="W200" s="67"/>
      <c r="X200" s="91"/>
      <c r="Y200" s="91"/>
      <c r="Z200" s="91"/>
      <c r="AA200" s="91"/>
      <c r="AB200" s="91"/>
      <c r="AC200" s="47">
        <f t="shared" si="44"/>
        <v>0</v>
      </c>
      <c r="AD200" s="220">
        <f t="shared" si="45"/>
        <v>31</v>
      </c>
      <c r="AE200" s="241">
        <f t="shared" si="46"/>
        <v>4078</v>
      </c>
    </row>
    <row r="201" spans="3:31" s="252" customFormat="1" x14ac:dyDescent="0.15">
      <c r="C201" s="29" t="s">
        <v>83</v>
      </c>
      <c r="D201" s="239">
        <v>4</v>
      </c>
      <c r="E201" s="91"/>
      <c r="F201" s="91"/>
      <c r="G201" s="91"/>
      <c r="H201" s="91"/>
      <c r="I201" s="91"/>
      <c r="J201" s="67"/>
      <c r="K201" s="67"/>
      <c r="L201" s="67"/>
      <c r="M201" s="67"/>
      <c r="N201" s="67"/>
      <c r="O201" s="67"/>
      <c r="P201" s="67"/>
      <c r="Q201" s="67"/>
      <c r="R201" s="67"/>
      <c r="S201" s="67"/>
      <c r="T201" s="67"/>
      <c r="U201" s="67"/>
      <c r="V201" s="67"/>
      <c r="W201" s="67"/>
      <c r="X201" s="91"/>
      <c r="Y201" s="91"/>
      <c r="Z201" s="91"/>
      <c r="AA201" s="91"/>
      <c r="AB201" s="91"/>
      <c r="AC201" s="47">
        <f t="shared" si="44"/>
        <v>0</v>
      </c>
      <c r="AD201" s="220">
        <f t="shared" si="45"/>
        <v>30</v>
      </c>
      <c r="AE201" s="241">
        <f t="shared" si="46"/>
        <v>4109</v>
      </c>
    </row>
    <row r="202" spans="3:31" s="252" customFormat="1" x14ac:dyDescent="0.15">
      <c r="C202" s="29" t="s">
        <v>75</v>
      </c>
      <c r="D202" s="239">
        <v>5</v>
      </c>
      <c r="E202" s="91"/>
      <c r="F202" s="91"/>
      <c r="G202" s="91"/>
      <c r="H202" s="91"/>
      <c r="I202" s="91"/>
      <c r="J202" s="67"/>
      <c r="K202" s="67"/>
      <c r="L202" s="67"/>
      <c r="M202" s="67"/>
      <c r="N202" s="67"/>
      <c r="O202" s="67"/>
      <c r="P202" s="67"/>
      <c r="Q202" s="67"/>
      <c r="R202" s="67"/>
      <c r="S202" s="67"/>
      <c r="T202" s="67"/>
      <c r="U202" s="67"/>
      <c r="V202" s="67"/>
      <c r="W202" s="67"/>
      <c r="X202" s="91"/>
      <c r="Y202" s="91"/>
      <c r="Z202" s="91"/>
      <c r="AA202" s="91"/>
      <c r="AB202" s="91"/>
      <c r="AC202" s="47">
        <f t="shared" si="44"/>
        <v>0</v>
      </c>
      <c r="AD202" s="220">
        <f t="shared" si="45"/>
        <v>31</v>
      </c>
      <c r="AE202" s="241">
        <f t="shared" si="46"/>
        <v>4139</v>
      </c>
    </row>
    <row r="203" spans="3:31" s="252" customFormat="1" x14ac:dyDescent="0.15">
      <c r="C203" s="29" t="s">
        <v>84</v>
      </c>
      <c r="D203" s="239">
        <v>6</v>
      </c>
      <c r="E203" s="91"/>
      <c r="F203" s="91"/>
      <c r="G203" s="91"/>
      <c r="H203" s="91"/>
      <c r="I203" s="91"/>
      <c r="J203" s="67"/>
      <c r="K203" s="67"/>
      <c r="L203" s="67"/>
      <c r="M203" s="67"/>
      <c r="N203" s="67"/>
      <c r="O203" s="67"/>
      <c r="P203" s="67"/>
      <c r="Q203" s="67"/>
      <c r="R203" s="67"/>
      <c r="S203" s="67"/>
      <c r="T203" s="67"/>
      <c r="U203" s="67"/>
      <c r="V203" s="67"/>
      <c r="W203" s="67"/>
      <c r="X203" s="91"/>
      <c r="Y203" s="91"/>
      <c r="Z203" s="91"/>
      <c r="AA203" s="91"/>
      <c r="AB203" s="91"/>
      <c r="AC203" s="47">
        <f t="shared" si="44"/>
        <v>0</v>
      </c>
      <c r="AD203" s="220">
        <f t="shared" si="45"/>
        <v>30</v>
      </c>
      <c r="AE203" s="241">
        <f t="shared" si="46"/>
        <v>4170</v>
      </c>
    </row>
    <row r="204" spans="3:31" s="252" customFormat="1" x14ac:dyDescent="0.15">
      <c r="C204" s="29" t="s">
        <v>85</v>
      </c>
      <c r="D204" s="239">
        <v>7</v>
      </c>
      <c r="E204" s="91"/>
      <c r="F204" s="91"/>
      <c r="G204" s="91"/>
      <c r="H204" s="91"/>
      <c r="I204" s="91"/>
      <c r="J204" s="67"/>
      <c r="K204" s="67"/>
      <c r="L204" s="67"/>
      <c r="M204" s="67"/>
      <c r="N204" s="67"/>
      <c r="O204" s="67"/>
      <c r="P204" s="67"/>
      <c r="Q204" s="67"/>
      <c r="R204" s="67"/>
      <c r="S204" s="67"/>
      <c r="T204" s="67"/>
      <c r="U204" s="67"/>
      <c r="V204" s="67"/>
      <c r="W204" s="67"/>
      <c r="X204" s="91"/>
      <c r="Y204" s="91"/>
      <c r="Z204" s="91"/>
      <c r="AA204" s="91"/>
      <c r="AB204" s="91"/>
      <c r="AC204" s="47">
        <f t="shared" si="44"/>
        <v>0</v>
      </c>
      <c r="AD204" s="220">
        <f t="shared" si="45"/>
        <v>31</v>
      </c>
      <c r="AE204" s="241">
        <f t="shared" si="46"/>
        <v>4200</v>
      </c>
    </row>
    <row r="205" spans="3:31" s="252" customFormat="1" x14ac:dyDescent="0.15">
      <c r="C205" s="29" t="s">
        <v>86</v>
      </c>
      <c r="D205" s="239">
        <v>8</v>
      </c>
      <c r="E205" s="91"/>
      <c r="F205" s="91"/>
      <c r="G205" s="91"/>
      <c r="H205" s="91"/>
      <c r="I205" s="91"/>
      <c r="J205" s="67"/>
      <c r="K205" s="67"/>
      <c r="L205" s="67"/>
      <c r="M205" s="67"/>
      <c r="N205" s="67"/>
      <c r="O205" s="67"/>
      <c r="P205" s="67"/>
      <c r="Q205" s="67"/>
      <c r="R205" s="67"/>
      <c r="S205" s="67"/>
      <c r="T205" s="67"/>
      <c r="U205" s="67"/>
      <c r="V205" s="67"/>
      <c r="W205" s="67"/>
      <c r="X205" s="91"/>
      <c r="Y205" s="91"/>
      <c r="Z205" s="91"/>
      <c r="AA205" s="91"/>
      <c r="AB205" s="91"/>
      <c r="AC205" s="47">
        <f t="shared" si="44"/>
        <v>0</v>
      </c>
      <c r="AD205" s="220">
        <f t="shared" si="45"/>
        <v>31</v>
      </c>
      <c r="AE205" s="241">
        <f t="shared" si="46"/>
        <v>4231</v>
      </c>
    </row>
    <row r="206" spans="3:31" s="252" customFormat="1" x14ac:dyDescent="0.15">
      <c r="C206" s="29" t="s">
        <v>87</v>
      </c>
      <c r="D206" s="239">
        <v>9</v>
      </c>
      <c r="E206" s="91"/>
      <c r="F206" s="91"/>
      <c r="G206" s="91"/>
      <c r="H206" s="91"/>
      <c r="I206" s="91"/>
      <c r="J206" s="67"/>
      <c r="K206" s="67"/>
      <c r="L206" s="67"/>
      <c r="M206" s="67"/>
      <c r="N206" s="67"/>
      <c r="O206" s="67"/>
      <c r="P206" s="67"/>
      <c r="Q206" s="67"/>
      <c r="R206" s="67"/>
      <c r="S206" s="67"/>
      <c r="T206" s="67"/>
      <c r="U206" s="67"/>
      <c r="V206" s="67"/>
      <c r="W206" s="67"/>
      <c r="X206" s="91"/>
      <c r="Y206" s="91"/>
      <c r="Z206" s="91"/>
      <c r="AA206" s="91"/>
      <c r="AB206" s="91"/>
      <c r="AC206" s="47">
        <f t="shared" si="44"/>
        <v>0</v>
      </c>
      <c r="AD206" s="220">
        <f t="shared" si="45"/>
        <v>30</v>
      </c>
      <c r="AE206" s="241">
        <f t="shared" si="46"/>
        <v>4262</v>
      </c>
    </row>
    <row r="207" spans="3:31" s="252" customFormat="1" x14ac:dyDescent="0.15">
      <c r="C207" s="29" t="s">
        <v>88</v>
      </c>
      <c r="D207" s="239">
        <v>10</v>
      </c>
      <c r="E207" s="91"/>
      <c r="F207" s="91"/>
      <c r="G207" s="91"/>
      <c r="H207" s="91"/>
      <c r="I207" s="91"/>
      <c r="J207" s="67"/>
      <c r="K207" s="67"/>
      <c r="L207" s="67"/>
      <c r="M207" s="67"/>
      <c r="N207" s="67"/>
      <c r="O207" s="67"/>
      <c r="P207" s="67"/>
      <c r="Q207" s="67"/>
      <c r="R207" s="67"/>
      <c r="S207" s="67"/>
      <c r="T207" s="67"/>
      <c r="U207" s="67"/>
      <c r="V207" s="67"/>
      <c r="W207" s="67"/>
      <c r="X207" s="91"/>
      <c r="Y207" s="91"/>
      <c r="Z207" s="91"/>
      <c r="AA207" s="91"/>
      <c r="AB207" s="91"/>
      <c r="AC207" s="47">
        <f t="shared" si="44"/>
        <v>0</v>
      </c>
      <c r="AD207" s="220">
        <f t="shared" si="45"/>
        <v>31</v>
      </c>
      <c r="AE207" s="241">
        <f t="shared" si="46"/>
        <v>4292</v>
      </c>
    </row>
    <row r="208" spans="3:31" s="252" customFormat="1" x14ac:dyDescent="0.15">
      <c r="C208" s="29" t="s">
        <v>89</v>
      </c>
      <c r="D208" s="239">
        <v>11</v>
      </c>
      <c r="E208" s="91"/>
      <c r="F208" s="91"/>
      <c r="G208" s="91"/>
      <c r="H208" s="91"/>
      <c r="I208" s="91"/>
      <c r="J208" s="67"/>
      <c r="K208" s="67"/>
      <c r="L208" s="67"/>
      <c r="M208" s="67"/>
      <c r="N208" s="67"/>
      <c r="O208" s="67"/>
      <c r="P208" s="67"/>
      <c r="Q208" s="67"/>
      <c r="R208" s="67"/>
      <c r="S208" s="67"/>
      <c r="T208" s="67"/>
      <c r="U208" s="67"/>
      <c r="V208" s="67"/>
      <c r="W208" s="67"/>
      <c r="X208" s="91"/>
      <c r="Y208" s="91"/>
      <c r="Z208" s="91"/>
      <c r="AA208" s="91"/>
      <c r="AB208" s="91"/>
      <c r="AC208" s="47">
        <f t="shared" si="44"/>
        <v>0</v>
      </c>
      <c r="AD208" s="220">
        <f t="shared" si="45"/>
        <v>30</v>
      </c>
      <c r="AE208" s="241">
        <f t="shared" si="46"/>
        <v>4323</v>
      </c>
    </row>
    <row r="209" spans="3:31" s="252" customFormat="1" ht="14" thickBot="1" x14ac:dyDescent="0.2">
      <c r="C209" s="29" t="s">
        <v>90</v>
      </c>
      <c r="D209" s="239">
        <v>12</v>
      </c>
      <c r="E209" s="91"/>
      <c r="F209" s="91"/>
      <c r="G209" s="91"/>
      <c r="H209" s="91"/>
      <c r="I209" s="91"/>
      <c r="J209" s="67"/>
      <c r="K209" s="67"/>
      <c r="L209" s="67"/>
      <c r="M209" s="67"/>
      <c r="N209" s="67"/>
      <c r="O209" s="67"/>
      <c r="P209" s="67"/>
      <c r="Q209" s="67"/>
      <c r="R209" s="67"/>
      <c r="S209" s="67"/>
      <c r="T209" s="67"/>
      <c r="U209" s="67"/>
      <c r="V209" s="67"/>
      <c r="W209" s="67"/>
      <c r="X209" s="91"/>
      <c r="Y209" s="91"/>
      <c r="Z209" s="91"/>
      <c r="AA209" s="91"/>
      <c r="AB209" s="91"/>
      <c r="AC209" s="47">
        <f t="shared" si="44"/>
        <v>0</v>
      </c>
      <c r="AD209" s="220">
        <f t="shared" si="45"/>
        <v>31</v>
      </c>
      <c r="AE209" s="241">
        <f t="shared" si="46"/>
        <v>4353</v>
      </c>
    </row>
    <row r="210" spans="3:31" s="252" customFormat="1" ht="14" thickBot="1" x14ac:dyDescent="0.2">
      <c r="C210" s="37" t="s">
        <v>91</v>
      </c>
      <c r="D210" s="27"/>
      <c r="E210" s="26">
        <f t="shared" ref="E210:AB210" si="47">SUMPRODUCT(E198:E209,$AD198:$AD209)</f>
        <v>0</v>
      </c>
      <c r="F210" s="26">
        <f t="shared" si="47"/>
        <v>0</v>
      </c>
      <c r="G210" s="26">
        <f t="shared" si="47"/>
        <v>0</v>
      </c>
      <c r="H210" s="26">
        <f t="shared" si="47"/>
        <v>0</v>
      </c>
      <c r="I210" s="26">
        <f t="shared" si="47"/>
        <v>0</v>
      </c>
      <c r="J210" s="26">
        <f t="shared" si="47"/>
        <v>0</v>
      </c>
      <c r="K210" s="26">
        <f t="shared" si="47"/>
        <v>0</v>
      </c>
      <c r="L210" s="26">
        <f t="shared" si="47"/>
        <v>0</v>
      </c>
      <c r="M210" s="26">
        <f t="shared" si="47"/>
        <v>0</v>
      </c>
      <c r="N210" s="26">
        <f t="shared" si="47"/>
        <v>0</v>
      </c>
      <c r="O210" s="26">
        <f t="shared" si="47"/>
        <v>0</v>
      </c>
      <c r="P210" s="26">
        <f t="shared" si="47"/>
        <v>0</v>
      </c>
      <c r="Q210" s="26">
        <f t="shared" si="47"/>
        <v>0</v>
      </c>
      <c r="R210" s="26">
        <f t="shared" si="47"/>
        <v>0</v>
      </c>
      <c r="S210" s="26">
        <f t="shared" si="47"/>
        <v>0</v>
      </c>
      <c r="T210" s="26">
        <f t="shared" si="47"/>
        <v>0</v>
      </c>
      <c r="U210" s="26">
        <f t="shared" si="47"/>
        <v>0</v>
      </c>
      <c r="V210" s="26">
        <f t="shared" si="47"/>
        <v>0</v>
      </c>
      <c r="W210" s="26">
        <f t="shared" si="47"/>
        <v>0</v>
      </c>
      <c r="X210" s="26">
        <f t="shared" si="47"/>
        <v>0</v>
      </c>
      <c r="Y210" s="26">
        <f t="shared" si="47"/>
        <v>0</v>
      </c>
      <c r="Z210" s="26">
        <f t="shared" si="47"/>
        <v>0</v>
      </c>
      <c r="AA210" s="26">
        <f t="shared" si="47"/>
        <v>0</v>
      </c>
      <c r="AB210" s="26">
        <f t="shared" si="47"/>
        <v>0</v>
      </c>
      <c r="AC210" s="48">
        <f>SUM(AC198:AC209)</f>
        <v>0</v>
      </c>
      <c r="AD210" s="221"/>
      <c r="AE210" s="239"/>
    </row>
    <row r="211" spans="3:31" s="252" customFormat="1" ht="14" thickBot="1" x14ac:dyDescent="0.2">
      <c r="C211" s="29"/>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c r="AC211" s="49" t="str">
        <f>IF(AC210=SUM(E210:AB210),"","ERROR")</f>
        <v/>
      </c>
      <c r="AD211" s="221"/>
      <c r="AE211" s="239"/>
    </row>
    <row r="212" spans="3:31" s="252" customFormat="1" x14ac:dyDescent="0.15">
      <c r="C212" s="29"/>
      <c r="D212" s="45">
        <f>D195+1</f>
        <v>13</v>
      </c>
      <c r="E212" s="28">
        <f>E195+1</f>
        <v>1912</v>
      </c>
      <c r="F212" s="27"/>
      <c r="G212" s="27"/>
      <c r="H212" s="27"/>
      <c r="I212" s="27"/>
      <c r="J212" s="27"/>
      <c r="K212" s="27"/>
      <c r="L212" s="27"/>
      <c r="M212" s="27"/>
      <c r="N212" s="27"/>
      <c r="O212" s="27"/>
      <c r="P212" s="27"/>
      <c r="Q212" s="27"/>
      <c r="R212" s="27"/>
      <c r="S212" s="27"/>
      <c r="T212" s="27"/>
      <c r="U212" s="27"/>
      <c r="V212" s="27"/>
      <c r="W212" s="27"/>
      <c r="X212" s="27"/>
      <c r="Y212" s="27"/>
      <c r="Z212" s="27"/>
      <c r="AA212" s="27"/>
      <c r="AB212" s="27"/>
      <c r="AC212" s="50"/>
      <c r="AD212" s="221"/>
      <c r="AE212" s="239"/>
    </row>
    <row r="213" spans="3:31" s="252" customFormat="1" x14ac:dyDescent="0.15">
      <c r="C213" s="29"/>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50"/>
      <c r="AD213" s="221"/>
      <c r="AE213" s="239"/>
    </row>
    <row r="214" spans="3:31" s="252" customFormat="1" x14ac:dyDescent="0.15">
      <c r="C214" s="29" t="s">
        <v>9</v>
      </c>
      <c r="D214" s="29"/>
      <c r="E214" s="89">
        <v>100</v>
      </c>
      <c r="F214" s="89">
        <v>200</v>
      </c>
      <c r="G214" s="89">
        <v>300</v>
      </c>
      <c r="H214" s="89">
        <v>400</v>
      </c>
      <c r="I214" s="89">
        <v>500</v>
      </c>
      <c r="J214" s="249">
        <v>600</v>
      </c>
      <c r="K214" s="249">
        <v>700</v>
      </c>
      <c r="L214" s="249">
        <v>800</v>
      </c>
      <c r="M214" s="249">
        <v>900</v>
      </c>
      <c r="N214" s="66">
        <v>1000</v>
      </c>
      <c r="O214" s="66">
        <v>1100</v>
      </c>
      <c r="P214" s="66">
        <v>1200</v>
      </c>
      <c r="Q214" s="66">
        <v>1300</v>
      </c>
      <c r="R214" s="66">
        <v>1400</v>
      </c>
      <c r="S214" s="66">
        <v>1500</v>
      </c>
      <c r="T214" s="66">
        <v>1600</v>
      </c>
      <c r="U214" s="66">
        <v>1700</v>
      </c>
      <c r="V214" s="66">
        <v>1800</v>
      </c>
      <c r="W214" s="66">
        <v>1900</v>
      </c>
      <c r="X214" s="90">
        <v>2000</v>
      </c>
      <c r="Y214" s="90">
        <v>2100</v>
      </c>
      <c r="Z214" s="90">
        <v>2200</v>
      </c>
      <c r="AA214" s="90">
        <v>2300</v>
      </c>
      <c r="AB214" s="90">
        <v>2400</v>
      </c>
      <c r="AC214" s="51" t="s">
        <v>79</v>
      </c>
      <c r="AD214" s="219" t="s">
        <v>162</v>
      </c>
      <c r="AE214" s="239"/>
    </row>
    <row r="215" spans="3:31" s="252" customFormat="1" x14ac:dyDescent="0.15">
      <c r="C215" s="29" t="s">
        <v>80</v>
      </c>
      <c r="D215" s="239">
        <v>1</v>
      </c>
      <c r="E215" s="91"/>
      <c r="F215" s="91"/>
      <c r="G215" s="91"/>
      <c r="H215" s="91"/>
      <c r="I215" s="91"/>
      <c r="J215" s="67"/>
      <c r="K215" s="67"/>
      <c r="L215" s="67"/>
      <c r="M215" s="67"/>
      <c r="N215" s="67"/>
      <c r="O215" s="67"/>
      <c r="P215" s="67"/>
      <c r="Q215" s="67"/>
      <c r="R215" s="67"/>
      <c r="S215" s="67"/>
      <c r="T215" s="67"/>
      <c r="U215" s="67"/>
      <c r="V215" s="67"/>
      <c r="W215" s="67"/>
      <c r="X215" s="91"/>
      <c r="Y215" s="91"/>
      <c r="Z215" s="91"/>
      <c r="AA215" s="91"/>
      <c r="AB215" s="91"/>
      <c r="AC215" s="47">
        <f>SUM(E215:AB215)*AD215</f>
        <v>0</v>
      </c>
      <c r="AD215" s="220">
        <f>DAY(EOMONTH(AE215,0))</f>
        <v>31</v>
      </c>
      <c r="AE215" s="241">
        <f>DATE($E$212,D215,1)</f>
        <v>4384</v>
      </c>
    </row>
    <row r="216" spans="3:31" s="252" customFormat="1" x14ac:dyDescent="0.15">
      <c r="C216" s="29" t="s">
        <v>81</v>
      </c>
      <c r="D216" s="239">
        <v>2</v>
      </c>
      <c r="E216" s="91"/>
      <c r="F216" s="91"/>
      <c r="G216" s="91"/>
      <c r="H216" s="91"/>
      <c r="I216" s="91"/>
      <c r="J216" s="67"/>
      <c r="K216" s="67"/>
      <c r="L216" s="67"/>
      <c r="M216" s="67"/>
      <c r="N216" s="67"/>
      <c r="O216" s="67"/>
      <c r="P216" s="67"/>
      <c r="Q216" s="67"/>
      <c r="R216" s="67"/>
      <c r="S216" s="67"/>
      <c r="T216" s="67"/>
      <c r="U216" s="67"/>
      <c r="V216" s="67"/>
      <c r="W216" s="67"/>
      <c r="X216" s="91"/>
      <c r="Y216" s="91"/>
      <c r="Z216" s="91"/>
      <c r="AA216" s="91"/>
      <c r="AB216" s="91"/>
      <c r="AC216" s="47">
        <f t="shared" ref="AC216:AC226" si="48">SUM(E216:AB216)*AD216</f>
        <v>0</v>
      </c>
      <c r="AD216" s="220">
        <f t="shared" ref="AD216:AD226" si="49">DAY(EOMONTH(AE216,0))</f>
        <v>29</v>
      </c>
      <c r="AE216" s="241">
        <f t="shared" ref="AE216:AE226" si="50">DATE($E$212,D216,1)</f>
        <v>4415</v>
      </c>
    </row>
    <row r="217" spans="3:31" s="252" customFormat="1" x14ac:dyDescent="0.15">
      <c r="C217" s="29" t="s">
        <v>82</v>
      </c>
      <c r="D217" s="239">
        <v>3</v>
      </c>
      <c r="E217" s="91"/>
      <c r="F217" s="91"/>
      <c r="G217" s="91"/>
      <c r="H217" s="91"/>
      <c r="I217" s="91"/>
      <c r="J217" s="67"/>
      <c r="K217" s="67"/>
      <c r="L217" s="67"/>
      <c r="M217" s="67"/>
      <c r="N217" s="67"/>
      <c r="O217" s="67"/>
      <c r="P217" s="67"/>
      <c r="Q217" s="67"/>
      <c r="R217" s="67"/>
      <c r="S217" s="67"/>
      <c r="T217" s="67"/>
      <c r="U217" s="67"/>
      <c r="V217" s="67"/>
      <c r="W217" s="67"/>
      <c r="X217" s="91"/>
      <c r="Y217" s="91"/>
      <c r="Z217" s="91"/>
      <c r="AA217" s="91"/>
      <c r="AB217" s="91"/>
      <c r="AC217" s="47">
        <f t="shared" si="48"/>
        <v>0</v>
      </c>
      <c r="AD217" s="220">
        <f t="shared" si="49"/>
        <v>31</v>
      </c>
      <c r="AE217" s="241">
        <f t="shared" si="50"/>
        <v>4444</v>
      </c>
    </row>
    <row r="218" spans="3:31" s="252" customFormat="1" x14ac:dyDescent="0.15">
      <c r="C218" s="29" t="s">
        <v>83</v>
      </c>
      <c r="D218" s="239">
        <v>4</v>
      </c>
      <c r="E218" s="91"/>
      <c r="F218" s="91"/>
      <c r="G218" s="91"/>
      <c r="H218" s="91"/>
      <c r="I218" s="91"/>
      <c r="J218" s="67"/>
      <c r="K218" s="67"/>
      <c r="L218" s="67"/>
      <c r="M218" s="67"/>
      <c r="N218" s="67"/>
      <c r="O218" s="67"/>
      <c r="P218" s="67"/>
      <c r="Q218" s="67"/>
      <c r="R218" s="67"/>
      <c r="S218" s="67"/>
      <c r="T218" s="67"/>
      <c r="U218" s="67"/>
      <c r="V218" s="67"/>
      <c r="W218" s="67"/>
      <c r="X218" s="91"/>
      <c r="Y218" s="91"/>
      <c r="Z218" s="91"/>
      <c r="AA218" s="91"/>
      <c r="AB218" s="91"/>
      <c r="AC218" s="47">
        <f t="shared" si="48"/>
        <v>0</v>
      </c>
      <c r="AD218" s="220">
        <f t="shared" si="49"/>
        <v>30</v>
      </c>
      <c r="AE218" s="241">
        <f t="shared" si="50"/>
        <v>4475</v>
      </c>
    </row>
    <row r="219" spans="3:31" s="252" customFormat="1" x14ac:dyDescent="0.15">
      <c r="C219" s="29" t="s">
        <v>75</v>
      </c>
      <c r="D219" s="239">
        <v>5</v>
      </c>
      <c r="E219" s="91"/>
      <c r="F219" s="91"/>
      <c r="G219" s="91"/>
      <c r="H219" s="91"/>
      <c r="I219" s="91"/>
      <c r="J219" s="67"/>
      <c r="K219" s="67"/>
      <c r="L219" s="67"/>
      <c r="M219" s="67"/>
      <c r="N219" s="67"/>
      <c r="O219" s="67"/>
      <c r="P219" s="67"/>
      <c r="Q219" s="67"/>
      <c r="R219" s="67"/>
      <c r="S219" s="67"/>
      <c r="T219" s="67"/>
      <c r="U219" s="67"/>
      <c r="V219" s="67"/>
      <c r="W219" s="67"/>
      <c r="X219" s="91"/>
      <c r="Y219" s="91"/>
      <c r="Z219" s="91"/>
      <c r="AA219" s="91"/>
      <c r="AB219" s="91"/>
      <c r="AC219" s="47">
        <f t="shared" si="48"/>
        <v>0</v>
      </c>
      <c r="AD219" s="220">
        <f t="shared" si="49"/>
        <v>31</v>
      </c>
      <c r="AE219" s="241">
        <f t="shared" si="50"/>
        <v>4505</v>
      </c>
    </row>
    <row r="220" spans="3:31" s="252" customFormat="1" x14ac:dyDescent="0.15">
      <c r="C220" s="29" t="s">
        <v>84</v>
      </c>
      <c r="D220" s="239">
        <v>6</v>
      </c>
      <c r="E220" s="91"/>
      <c r="F220" s="91"/>
      <c r="G220" s="91"/>
      <c r="H220" s="91"/>
      <c r="I220" s="91"/>
      <c r="J220" s="67"/>
      <c r="K220" s="67"/>
      <c r="L220" s="67"/>
      <c r="M220" s="67"/>
      <c r="N220" s="67"/>
      <c r="O220" s="67"/>
      <c r="P220" s="67"/>
      <c r="Q220" s="67"/>
      <c r="R220" s="67"/>
      <c r="S220" s="67"/>
      <c r="T220" s="67"/>
      <c r="U220" s="67"/>
      <c r="V220" s="67"/>
      <c r="W220" s="67"/>
      <c r="X220" s="91"/>
      <c r="Y220" s="91"/>
      <c r="Z220" s="91"/>
      <c r="AA220" s="91"/>
      <c r="AB220" s="91"/>
      <c r="AC220" s="47">
        <f t="shared" si="48"/>
        <v>0</v>
      </c>
      <c r="AD220" s="220">
        <f t="shared" si="49"/>
        <v>30</v>
      </c>
      <c r="AE220" s="241">
        <f t="shared" si="50"/>
        <v>4536</v>
      </c>
    </row>
    <row r="221" spans="3:31" s="252" customFormat="1" x14ac:dyDescent="0.15">
      <c r="C221" s="29" t="s">
        <v>85</v>
      </c>
      <c r="D221" s="239">
        <v>7</v>
      </c>
      <c r="E221" s="91"/>
      <c r="F221" s="91"/>
      <c r="G221" s="91"/>
      <c r="H221" s="91"/>
      <c r="I221" s="91"/>
      <c r="J221" s="67"/>
      <c r="K221" s="67"/>
      <c r="L221" s="67"/>
      <c r="M221" s="67"/>
      <c r="N221" s="67"/>
      <c r="O221" s="67"/>
      <c r="P221" s="67"/>
      <c r="Q221" s="67"/>
      <c r="R221" s="67"/>
      <c r="S221" s="67"/>
      <c r="T221" s="67"/>
      <c r="U221" s="67"/>
      <c r="V221" s="67"/>
      <c r="W221" s="67"/>
      <c r="X221" s="91"/>
      <c r="Y221" s="91"/>
      <c r="Z221" s="91"/>
      <c r="AA221" s="91"/>
      <c r="AB221" s="91"/>
      <c r="AC221" s="47">
        <f t="shared" si="48"/>
        <v>0</v>
      </c>
      <c r="AD221" s="220">
        <f t="shared" si="49"/>
        <v>31</v>
      </c>
      <c r="AE221" s="241">
        <f t="shared" si="50"/>
        <v>4566</v>
      </c>
    </row>
    <row r="222" spans="3:31" s="252" customFormat="1" x14ac:dyDescent="0.15">
      <c r="C222" s="29" t="s">
        <v>86</v>
      </c>
      <c r="D222" s="239">
        <v>8</v>
      </c>
      <c r="E222" s="91"/>
      <c r="F222" s="91"/>
      <c r="G222" s="91"/>
      <c r="H222" s="91"/>
      <c r="I222" s="91"/>
      <c r="J222" s="67"/>
      <c r="K222" s="67"/>
      <c r="L222" s="67"/>
      <c r="M222" s="67"/>
      <c r="N222" s="67"/>
      <c r="O222" s="67"/>
      <c r="P222" s="67"/>
      <c r="Q222" s="67"/>
      <c r="R222" s="67"/>
      <c r="S222" s="67"/>
      <c r="T222" s="67"/>
      <c r="U222" s="67"/>
      <c r="V222" s="67"/>
      <c r="W222" s="67"/>
      <c r="X222" s="91"/>
      <c r="Y222" s="91"/>
      <c r="Z222" s="91"/>
      <c r="AA222" s="91"/>
      <c r="AB222" s="91"/>
      <c r="AC222" s="47">
        <f t="shared" si="48"/>
        <v>0</v>
      </c>
      <c r="AD222" s="220">
        <f t="shared" si="49"/>
        <v>31</v>
      </c>
      <c r="AE222" s="241">
        <f t="shared" si="50"/>
        <v>4597</v>
      </c>
    </row>
    <row r="223" spans="3:31" s="252" customFormat="1" x14ac:dyDescent="0.15">
      <c r="C223" s="29" t="s">
        <v>87</v>
      </c>
      <c r="D223" s="239">
        <v>9</v>
      </c>
      <c r="E223" s="91"/>
      <c r="F223" s="91"/>
      <c r="G223" s="91"/>
      <c r="H223" s="91"/>
      <c r="I223" s="91"/>
      <c r="J223" s="67"/>
      <c r="K223" s="67"/>
      <c r="L223" s="67"/>
      <c r="M223" s="67"/>
      <c r="N223" s="67"/>
      <c r="O223" s="67"/>
      <c r="P223" s="67"/>
      <c r="Q223" s="67"/>
      <c r="R223" s="67"/>
      <c r="S223" s="67"/>
      <c r="T223" s="67"/>
      <c r="U223" s="67"/>
      <c r="V223" s="67"/>
      <c r="W223" s="67"/>
      <c r="X223" s="91"/>
      <c r="Y223" s="91"/>
      <c r="Z223" s="91"/>
      <c r="AA223" s="91"/>
      <c r="AB223" s="91"/>
      <c r="AC223" s="47">
        <f t="shared" si="48"/>
        <v>0</v>
      </c>
      <c r="AD223" s="220">
        <f t="shared" si="49"/>
        <v>30</v>
      </c>
      <c r="AE223" s="241">
        <f t="shared" si="50"/>
        <v>4628</v>
      </c>
    </row>
    <row r="224" spans="3:31" s="252" customFormat="1" x14ac:dyDescent="0.15">
      <c r="C224" s="29" t="s">
        <v>88</v>
      </c>
      <c r="D224" s="239">
        <v>10</v>
      </c>
      <c r="E224" s="91"/>
      <c r="F224" s="91"/>
      <c r="G224" s="91"/>
      <c r="H224" s="91"/>
      <c r="I224" s="91"/>
      <c r="J224" s="67"/>
      <c r="K224" s="67"/>
      <c r="L224" s="67"/>
      <c r="M224" s="67"/>
      <c r="N224" s="67"/>
      <c r="O224" s="67"/>
      <c r="P224" s="67"/>
      <c r="Q224" s="67"/>
      <c r="R224" s="67"/>
      <c r="S224" s="67"/>
      <c r="T224" s="67"/>
      <c r="U224" s="67"/>
      <c r="V224" s="67"/>
      <c r="W224" s="67"/>
      <c r="X224" s="91"/>
      <c r="Y224" s="91"/>
      <c r="Z224" s="91"/>
      <c r="AA224" s="91"/>
      <c r="AB224" s="91"/>
      <c r="AC224" s="47">
        <f t="shared" si="48"/>
        <v>0</v>
      </c>
      <c r="AD224" s="220">
        <f t="shared" si="49"/>
        <v>31</v>
      </c>
      <c r="AE224" s="241">
        <f t="shared" si="50"/>
        <v>4658</v>
      </c>
    </row>
    <row r="225" spans="3:31" s="252" customFormat="1" x14ac:dyDescent="0.15">
      <c r="C225" s="29" t="s">
        <v>89</v>
      </c>
      <c r="D225" s="239">
        <v>11</v>
      </c>
      <c r="E225" s="91"/>
      <c r="F225" s="91"/>
      <c r="G225" s="91"/>
      <c r="H225" s="91"/>
      <c r="I225" s="91"/>
      <c r="J225" s="67"/>
      <c r="K225" s="67"/>
      <c r="L225" s="67"/>
      <c r="M225" s="67"/>
      <c r="N225" s="67"/>
      <c r="O225" s="67"/>
      <c r="P225" s="67"/>
      <c r="Q225" s="67"/>
      <c r="R225" s="67"/>
      <c r="S225" s="67"/>
      <c r="T225" s="67"/>
      <c r="U225" s="67"/>
      <c r="V225" s="67"/>
      <c r="W225" s="67"/>
      <c r="X225" s="91"/>
      <c r="Y225" s="91"/>
      <c r="Z225" s="91"/>
      <c r="AA225" s="91"/>
      <c r="AB225" s="91"/>
      <c r="AC225" s="47">
        <f t="shared" si="48"/>
        <v>0</v>
      </c>
      <c r="AD225" s="220">
        <f t="shared" si="49"/>
        <v>30</v>
      </c>
      <c r="AE225" s="241">
        <f t="shared" si="50"/>
        <v>4689</v>
      </c>
    </row>
    <row r="226" spans="3:31" s="252" customFormat="1" ht="14" thickBot="1" x14ac:dyDescent="0.2">
      <c r="C226" s="29" t="s">
        <v>90</v>
      </c>
      <c r="D226" s="239">
        <v>12</v>
      </c>
      <c r="E226" s="91"/>
      <c r="F226" s="91"/>
      <c r="G226" s="91"/>
      <c r="H226" s="91"/>
      <c r="I226" s="91"/>
      <c r="J226" s="67"/>
      <c r="K226" s="67"/>
      <c r="L226" s="67"/>
      <c r="M226" s="67"/>
      <c r="N226" s="67"/>
      <c r="O226" s="67"/>
      <c r="P226" s="67"/>
      <c r="Q226" s="67"/>
      <c r="R226" s="67"/>
      <c r="S226" s="67"/>
      <c r="T226" s="67"/>
      <c r="U226" s="67"/>
      <c r="V226" s="67"/>
      <c r="W226" s="67"/>
      <c r="X226" s="91"/>
      <c r="Y226" s="91"/>
      <c r="Z226" s="91"/>
      <c r="AA226" s="91"/>
      <c r="AB226" s="91"/>
      <c r="AC226" s="47">
        <f t="shared" si="48"/>
        <v>0</v>
      </c>
      <c r="AD226" s="220">
        <f t="shared" si="49"/>
        <v>31</v>
      </c>
      <c r="AE226" s="241">
        <f t="shared" si="50"/>
        <v>4719</v>
      </c>
    </row>
    <row r="227" spans="3:31" s="252" customFormat="1" ht="14" thickBot="1" x14ac:dyDescent="0.2">
      <c r="C227" s="37" t="s">
        <v>91</v>
      </c>
      <c r="D227" s="27"/>
      <c r="E227" s="26">
        <f t="shared" ref="E227:AB227" si="51">SUMPRODUCT(E215:E226,$AD215:$AD226)</f>
        <v>0</v>
      </c>
      <c r="F227" s="26">
        <f t="shared" si="51"/>
        <v>0</v>
      </c>
      <c r="G227" s="26">
        <f t="shared" si="51"/>
        <v>0</v>
      </c>
      <c r="H227" s="26">
        <f t="shared" si="51"/>
        <v>0</v>
      </c>
      <c r="I227" s="26">
        <f t="shared" si="51"/>
        <v>0</v>
      </c>
      <c r="J227" s="26">
        <f t="shared" si="51"/>
        <v>0</v>
      </c>
      <c r="K227" s="26">
        <f t="shared" si="51"/>
        <v>0</v>
      </c>
      <c r="L227" s="26">
        <f t="shared" si="51"/>
        <v>0</v>
      </c>
      <c r="M227" s="26">
        <f t="shared" si="51"/>
        <v>0</v>
      </c>
      <c r="N227" s="26">
        <f t="shared" si="51"/>
        <v>0</v>
      </c>
      <c r="O227" s="26">
        <f t="shared" si="51"/>
        <v>0</v>
      </c>
      <c r="P227" s="26">
        <f t="shared" si="51"/>
        <v>0</v>
      </c>
      <c r="Q227" s="26">
        <f t="shared" si="51"/>
        <v>0</v>
      </c>
      <c r="R227" s="26">
        <f t="shared" si="51"/>
        <v>0</v>
      </c>
      <c r="S227" s="26">
        <f t="shared" si="51"/>
        <v>0</v>
      </c>
      <c r="T227" s="26">
        <f t="shared" si="51"/>
        <v>0</v>
      </c>
      <c r="U227" s="26">
        <f t="shared" si="51"/>
        <v>0</v>
      </c>
      <c r="V227" s="26">
        <f t="shared" si="51"/>
        <v>0</v>
      </c>
      <c r="W227" s="26">
        <f t="shared" si="51"/>
        <v>0</v>
      </c>
      <c r="X227" s="26">
        <f t="shared" si="51"/>
        <v>0</v>
      </c>
      <c r="Y227" s="26">
        <f t="shared" si="51"/>
        <v>0</v>
      </c>
      <c r="Z227" s="26">
        <f t="shared" si="51"/>
        <v>0</v>
      </c>
      <c r="AA227" s="26">
        <f t="shared" si="51"/>
        <v>0</v>
      </c>
      <c r="AB227" s="26">
        <f t="shared" si="51"/>
        <v>0</v>
      </c>
      <c r="AC227" s="48">
        <f>SUM(AC215:AC226)</f>
        <v>0</v>
      </c>
      <c r="AD227" s="218"/>
      <c r="AE227" s="239"/>
    </row>
    <row r="228" spans="3:31" s="252" customFormat="1" ht="14" thickBot="1" x14ac:dyDescent="0.2">
      <c r="C228" s="29"/>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49" t="str">
        <f>IF(AC227=SUM(E227:AB227),"","ERROR")</f>
        <v/>
      </c>
      <c r="AD228" s="218"/>
      <c r="AE228" s="239"/>
    </row>
    <row r="229" spans="3:31" s="252" customFormat="1" x14ac:dyDescent="0.15">
      <c r="C229" s="29"/>
      <c r="D229" s="45">
        <f>D212+1</f>
        <v>14</v>
      </c>
      <c r="E229" s="28">
        <f>E212+1</f>
        <v>1913</v>
      </c>
      <c r="F229" s="27"/>
      <c r="G229" s="27"/>
      <c r="H229" s="27"/>
      <c r="I229" s="27"/>
      <c r="J229" s="27"/>
      <c r="K229" s="27"/>
      <c r="L229" s="27"/>
      <c r="M229" s="27"/>
      <c r="N229" s="27"/>
      <c r="O229" s="27"/>
      <c r="P229" s="27"/>
      <c r="Q229" s="27"/>
      <c r="R229" s="27"/>
      <c r="S229" s="27"/>
      <c r="T229" s="27"/>
      <c r="U229" s="27"/>
      <c r="V229" s="27"/>
      <c r="W229" s="27"/>
      <c r="X229" s="27"/>
      <c r="Y229" s="27"/>
      <c r="Z229" s="27"/>
      <c r="AA229" s="27"/>
      <c r="AB229" s="27"/>
      <c r="AC229" s="50"/>
      <c r="AD229" s="218"/>
      <c r="AE229" s="239"/>
    </row>
    <row r="230" spans="3:31" s="252" customFormat="1" x14ac:dyDescent="0.15">
      <c r="C230" s="29"/>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50"/>
      <c r="AD230" s="218"/>
      <c r="AE230" s="239"/>
    </row>
    <row r="231" spans="3:31" s="252" customFormat="1" x14ac:dyDescent="0.15">
      <c r="C231" s="29" t="s">
        <v>9</v>
      </c>
      <c r="D231" s="29"/>
      <c r="E231" s="89">
        <v>100</v>
      </c>
      <c r="F231" s="89">
        <v>200</v>
      </c>
      <c r="G231" s="89">
        <v>300</v>
      </c>
      <c r="H231" s="89">
        <v>400</v>
      </c>
      <c r="I231" s="89">
        <v>500</v>
      </c>
      <c r="J231" s="249">
        <v>600</v>
      </c>
      <c r="K231" s="249">
        <v>700</v>
      </c>
      <c r="L231" s="249">
        <v>800</v>
      </c>
      <c r="M231" s="249">
        <v>900</v>
      </c>
      <c r="N231" s="66">
        <v>1000</v>
      </c>
      <c r="O231" s="66">
        <v>1100</v>
      </c>
      <c r="P231" s="66">
        <v>1200</v>
      </c>
      <c r="Q231" s="66">
        <v>1300</v>
      </c>
      <c r="R231" s="66">
        <v>1400</v>
      </c>
      <c r="S231" s="66">
        <v>1500</v>
      </c>
      <c r="T231" s="66">
        <v>1600</v>
      </c>
      <c r="U231" s="66">
        <v>1700</v>
      </c>
      <c r="V231" s="66">
        <v>1800</v>
      </c>
      <c r="W231" s="66">
        <v>1900</v>
      </c>
      <c r="X231" s="90">
        <v>2000</v>
      </c>
      <c r="Y231" s="90">
        <v>2100</v>
      </c>
      <c r="Z231" s="90">
        <v>2200</v>
      </c>
      <c r="AA231" s="90">
        <v>2300</v>
      </c>
      <c r="AB231" s="90">
        <v>2400</v>
      </c>
      <c r="AC231" s="51" t="s">
        <v>79</v>
      </c>
      <c r="AD231" s="219" t="s">
        <v>162</v>
      </c>
      <c r="AE231" s="239"/>
    </row>
    <row r="232" spans="3:31" s="252" customFormat="1" x14ac:dyDescent="0.15">
      <c r="C232" s="29" t="s">
        <v>80</v>
      </c>
      <c r="D232" s="239">
        <v>1</v>
      </c>
      <c r="E232" s="91"/>
      <c r="F232" s="91"/>
      <c r="G232" s="91"/>
      <c r="H232" s="91"/>
      <c r="I232" s="91"/>
      <c r="J232" s="67"/>
      <c r="K232" s="67"/>
      <c r="L232" s="67"/>
      <c r="M232" s="67"/>
      <c r="N232" s="67"/>
      <c r="O232" s="67"/>
      <c r="P232" s="67"/>
      <c r="Q232" s="67"/>
      <c r="R232" s="67"/>
      <c r="S232" s="67"/>
      <c r="T232" s="67"/>
      <c r="U232" s="67"/>
      <c r="V232" s="67"/>
      <c r="W232" s="67"/>
      <c r="X232" s="91"/>
      <c r="Y232" s="91"/>
      <c r="Z232" s="91"/>
      <c r="AA232" s="91"/>
      <c r="AB232" s="91"/>
      <c r="AC232" s="47">
        <f>SUM(E232:AB232)*AD232</f>
        <v>0</v>
      </c>
      <c r="AD232" s="220">
        <f>DAY(EOMONTH(AE232,0))</f>
        <v>31</v>
      </c>
      <c r="AE232" s="241">
        <f>DATE($E$229,D232,1)</f>
        <v>4750</v>
      </c>
    </row>
    <row r="233" spans="3:31" s="252" customFormat="1" x14ac:dyDescent="0.15">
      <c r="C233" s="29" t="s">
        <v>81</v>
      </c>
      <c r="D233" s="239">
        <v>2</v>
      </c>
      <c r="E233" s="91"/>
      <c r="F233" s="91"/>
      <c r="G233" s="91"/>
      <c r="H233" s="91"/>
      <c r="I233" s="91"/>
      <c r="J233" s="67"/>
      <c r="K233" s="67"/>
      <c r="L233" s="67"/>
      <c r="M233" s="67"/>
      <c r="N233" s="67"/>
      <c r="O233" s="67"/>
      <c r="P233" s="67"/>
      <c r="Q233" s="67"/>
      <c r="R233" s="67"/>
      <c r="S233" s="67"/>
      <c r="T233" s="67"/>
      <c r="U233" s="67"/>
      <c r="V233" s="67"/>
      <c r="W233" s="67"/>
      <c r="X233" s="91"/>
      <c r="Y233" s="91"/>
      <c r="Z233" s="91"/>
      <c r="AA233" s="91"/>
      <c r="AB233" s="91"/>
      <c r="AC233" s="47">
        <f t="shared" ref="AC233:AC243" si="52">SUM(E233:AB233)*AD233</f>
        <v>0</v>
      </c>
      <c r="AD233" s="220">
        <f t="shared" ref="AD233:AD243" si="53">DAY(EOMONTH(AE233,0))</f>
        <v>28</v>
      </c>
      <c r="AE233" s="241">
        <f t="shared" ref="AE233:AE243" si="54">DATE($E$229,D233,1)</f>
        <v>4781</v>
      </c>
    </row>
    <row r="234" spans="3:31" s="252" customFormat="1" x14ac:dyDescent="0.15">
      <c r="C234" s="29" t="s">
        <v>82</v>
      </c>
      <c r="D234" s="239">
        <v>3</v>
      </c>
      <c r="E234" s="91"/>
      <c r="F234" s="91"/>
      <c r="G234" s="91"/>
      <c r="H234" s="91"/>
      <c r="I234" s="91"/>
      <c r="J234" s="67"/>
      <c r="K234" s="67"/>
      <c r="L234" s="67"/>
      <c r="M234" s="67"/>
      <c r="N234" s="67"/>
      <c r="O234" s="67"/>
      <c r="P234" s="67"/>
      <c r="Q234" s="67"/>
      <c r="R234" s="67"/>
      <c r="S234" s="67"/>
      <c r="T234" s="67"/>
      <c r="U234" s="67"/>
      <c r="V234" s="67"/>
      <c r="W234" s="67"/>
      <c r="X234" s="91"/>
      <c r="Y234" s="91"/>
      <c r="Z234" s="91"/>
      <c r="AA234" s="91"/>
      <c r="AB234" s="91"/>
      <c r="AC234" s="47">
        <f t="shared" si="52"/>
        <v>0</v>
      </c>
      <c r="AD234" s="220">
        <f t="shared" si="53"/>
        <v>31</v>
      </c>
      <c r="AE234" s="241">
        <f t="shared" si="54"/>
        <v>4809</v>
      </c>
    </row>
    <row r="235" spans="3:31" s="252" customFormat="1" x14ac:dyDescent="0.15">
      <c r="C235" s="29" t="s">
        <v>83</v>
      </c>
      <c r="D235" s="239">
        <v>4</v>
      </c>
      <c r="E235" s="91"/>
      <c r="F235" s="91"/>
      <c r="G235" s="91"/>
      <c r="H235" s="91"/>
      <c r="I235" s="91"/>
      <c r="J235" s="67"/>
      <c r="K235" s="67"/>
      <c r="L235" s="67"/>
      <c r="M235" s="67"/>
      <c r="N235" s="67"/>
      <c r="O235" s="67"/>
      <c r="P235" s="67"/>
      <c r="Q235" s="67"/>
      <c r="R235" s="67"/>
      <c r="S235" s="67"/>
      <c r="T235" s="67"/>
      <c r="U235" s="67"/>
      <c r="V235" s="67"/>
      <c r="W235" s="67"/>
      <c r="X235" s="91"/>
      <c r="Y235" s="91"/>
      <c r="Z235" s="91"/>
      <c r="AA235" s="91"/>
      <c r="AB235" s="91"/>
      <c r="AC235" s="47">
        <f t="shared" si="52"/>
        <v>0</v>
      </c>
      <c r="AD235" s="220">
        <f t="shared" si="53"/>
        <v>30</v>
      </c>
      <c r="AE235" s="241">
        <f t="shared" si="54"/>
        <v>4840</v>
      </c>
    </row>
    <row r="236" spans="3:31" s="252" customFormat="1" x14ac:dyDescent="0.15">
      <c r="C236" s="29" t="s">
        <v>75</v>
      </c>
      <c r="D236" s="239">
        <v>5</v>
      </c>
      <c r="E236" s="91"/>
      <c r="F236" s="91"/>
      <c r="G236" s="91"/>
      <c r="H236" s="91"/>
      <c r="I236" s="91"/>
      <c r="J236" s="67"/>
      <c r="K236" s="67"/>
      <c r="L236" s="67"/>
      <c r="M236" s="67"/>
      <c r="N236" s="67"/>
      <c r="O236" s="67"/>
      <c r="P236" s="67"/>
      <c r="Q236" s="67"/>
      <c r="R236" s="67"/>
      <c r="S236" s="67"/>
      <c r="T236" s="67"/>
      <c r="U236" s="67"/>
      <c r="V236" s="67"/>
      <c r="W236" s="67"/>
      <c r="X236" s="91"/>
      <c r="Y236" s="91"/>
      <c r="Z236" s="91"/>
      <c r="AA236" s="91"/>
      <c r="AB236" s="91"/>
      <c r="AC236" s="47">
        <f t="shared" si="52"/>
        <v>0</v>
      </c>
      <c r="AD236" s="220">
        <f t="shared" si="53"/>
        <v>31</v>
      </c>
      <c r="AE236" s="241">
        <f t="shared" si="54"/>
        <v>4870</v>
      </c>
    </row>
    <row r="237" spans="3:31" s="252" customFormat="1" x14ac:dyDescent="0.15">
      <c r="C237" s="29" t="s">
        <v>84</v>
      </c>
      <c r="D237" s="239">
        <v>6</v>
      </c>
      <c r="E237" s="91"/>
      <c r="F237" s="91"/>
      <c r="G237" s="91"/>
      <c r="H237" s="91"/>
      <c r="I237" s="91"/>
      <c r="J237" s="67"/>
      <c r="K237" s="67"/>
      <c r="L237" s="67"/>
      <c r="M237" s="67"/>
      <c r="N237" s="67"/>
      <c r="O237" s="67"/>
      <c r="P237" s="67"/>
      <c r="Q237" s="67"/>
      <c r="R237" s="67"/>
      <c r="S237" s="67"/>
      <c r="T237" s="67"/>
      <c r="U237" s="67"/>
      <c r="V237" s="67"/>
      <c r="W237" s="67"/>
      <c r="X237" s="91"/>
      <c r="Y237" s="91"/>
      <c r="Z237" s="91"/>
      <c r="AA237" s="91"/>
      <c r="AB237" s="91"/>
      <c r="AC237" s="47">
        <f t="shared" si="52"/>
        <v>0</v>
      </c>
      <c r="AD237" s="220">
        <f t="shared" si="53"/>
        <v>30</v>
      </c>
      <c r="AE237" s="241">
        <f t="shared" si="54"/>
        <v>4901</v>
      </c>
    </row>
    <row r="238" spans="3:31" s="252" customFormat="1" x14ac:dyDescent="0.15">
      <c r="C238" s="29" t="s">
        <v>85</v>
      </c>
      <c r="D238" s="239">
        <v>7</v>
      </c>
      <c r="E238" s="91"/>
      <c r="F238" s="91"/>
      <c r="G238" s="91"/>
      <c r="H238" s="91"/>
      <c r="I238" s="91"/>
      <c r="J238" s="67"/>
      <c r="K238" s="67"/>
      <c r="L238" s="67"/>
      <c r="M238" s="67"/>
      <c r="N238" s="67"/>
      <c r="O238" s="67"/>
      <c r="P238" s="67"/>
      <c r="Q238" s="67"/>
      <c r="R238" s="67"/>
      <c r="S238" s="67"/>
      <c r="T238" s="67"/>
      <c r="U238" s="67"/>
      <c r="V238" s="67"/>
      <c r="W238" s="67"/>
      <c r="X238" s="91"/>
      <c r="Y238" s="91"/>
      <c r="Z238" s="91"/>
      <c r="AA238" s="91"/>
      <c r="AB238" s="91"/>
      <c r="AC238" s="47">
        <f t="shared" si="52"/>
        <v>0</v>
      </c>
      <c r="AD238" s="220">
        <f t="shared" si="53"/>
        <v>31</v>
      </c>
      <c r="AE238" s="241">
        <f t="shared" si="54"/>
        <v>4931</v>
      </c>
    </row>
    <row r="239" spans="3:31" s="252" customFormat="1" x14ac:dyDescent="0.15">
      <c r="C239" s="29" t="s">
        <v>86</v>
      </c>
      <c r="D239" s="239">
        <v>8</v>
      </c>
      <c r="E239" s="91"/>
      <c r="F239" s="91"/>
      <c r="G239" s="91"/>
      <c r="H239" s="91"/>
      <c r="I239" s="91"/>
      <c r="J239" s="67"/>
      <c r="K239" s="67"/>
      <c r="L239" s="67"/>
      <c r="M239" s="67"/>
      <c r="N239" s="67"/>
      <c r="O239" s="67"/>
      <c r="P239" s="67"/>
      <c r="Q239" s="67"/>
      <c r="R239" s="67"/>
      <c r="S239" s="67"/>
      <c r="T239" s="67"/>
      <c r="U239" s="67"/>
      <c r="V239" s="67"/>
      <c r="W239" s="67"/>
      <c r="X239" s="91"/>
      <c r="Y239" s="91"/>
      <c r="Z239" s="91"/>
      <c r="AA239" s="91"/>
      <c r="AB239" s="91"/>
      <c r="AC239" s="47">
        <f t="shared" si="52"/>
        <v>0</v>
      </c>
      <c r="AD239" s="220">
        <f t="shared" si="53"/>
        <v>31</v>
      </c>
      <c r="AE239" s="241">
        <f t="shared" si="54"/>
        <v>4962</v>
      </c>
    </row>
    <row r="240" spans="3:31" s="252" customFormat="1" x14ac:dyDescent="0.15">
      <c r="C240" s="29" t="s">
        <v>87</v>
      </c>
      <c r="D240" s="239">
        <v>9</v>
      </c>
      <c r="E240" s="91"/>
      <c r="F240" s="91"/>
      <c r="G240" s="91"/>
      <c r="H240" s="91"/>
      <c r="I240" s="91"/>
      <c r="J240" s="67"/>
      <c r="K240" s="67"/>
      <c r="L240" s="67"/>
      <c r="M240" s="67"/>
      <c r="N240" s="67"/>
      <c r="O240" s="67"/>
      <c r="P240" s="67"/>
      <c r="Q240" s="67"/>
      <c r="R240" s="67"/>
      <c r="S240" s="67"/>
      <c r="T240" s="67"/>
      <c r="U240" s="67"/>
      <c r="V240" s="67"/>
      <c r="W240" s="67"/>
      <c r="X240" s="91"/>
      <c r="Y240" s="91"/>
      <c r="Z240" s="91"/>
      <c r="AA240" s="91"/>
      <c r="AB240" s="91"/>
      <c r="AC240" s="47">
        <f t="shared" si="52"/>
        <v>0</v>
      </c>
      <c r="AD240" s="220">
        <f t="shared" si="53"/>
        <v>30</v>
      </c>
      <c r="AE240" s="241">
        <f t="shared" si="54"/>
        <v>4993</v>
      </c>
    </row>
    <row r="241" spans="3:31" s="252" customFormat="1" x14ac:dyDescent="0.15">
      <c r="C241" s="29" t="s">
        <v>88</v>
      </c>
      <c r="D241" s="239">
        <v>10</v>
      </c>
      <c r="E241" s="91"/>
      <c r="F241" s="91"/>
      <c r="G241" s="91"/>
      <c r="H241" s="91"/>
      <c r="I241" s="91"/>
      <c r="J241" s="67"/>
      <c r="K241" s="67"/>
      <c r="L241" s="67"/>
      <c r="M241" s="67"/>
      <c r="N241" s="67"/>
      <c r="O241" s="67"/>
      <c r="P241" s="67"/>
      <c r="Q241" s="67"/>
      <c r="R241" s="67"/>
      <c r="S241" s="67"/>
      <c r="T241" s="67"/>
      <c r="U241" s="67"/>
      <c r="V241" s="67"/>
      <c r="W241" s="67"/>
      <c r="X241" s="91"/>
      <c r="Y241" s="91"/>
      <c r="Z241" s="91"/>
      <c r="AA241" s="91"/>
      <c r="AB241" s="91"/>
      <c r="AC241" s="47">
        <f t="shared" si="52"/>
        <v>0</v>
      </c>
      <c r="AD241" s="220">
        <f t="shared" si="53"/>
        <v>31</v>
      </c>
      <c r="AE241" s="241">
        <f t="shared" si="54"/>
        <v>5023</v>
      </c>
    </row>
    <row r="242" spans="3:31" s="252" customFormat="1" x14ac:dyDescent="0.15">
      <c r="C242" s="29" t="s">
        <v>89</v>
      </c>
      <c r="D242" s="239">
        <v>11</v>
      </c>
      <c r="E242" s="91"/>
      <c r="F242" s="91"/>
      <c r="G242" s="91"/>
      <c r="H242" s="91"/>
      <c r="I242" s="91"/>
      <c r="J242" s="67"/>
      <c r="K242" s="67"/>
      <c r="L242" s="67"/>
      <c r="M242" s="67"/>
      <c r="N242" s="67"/>
      <c r="O242" s="67"/>
      <c r="P242" s="67"/>
      <c r="Q242" s="67"/>
      <c r="R242" s="67"/>
      <c r="S242" s="67"/>
      <c r="T242" s="67"/>
      <c r="U242" s="67"/>
      <c r="V242" s="67"/>
      <c r="W242" s="67"/>
      <c r="X242" s="91"/>
      <c r="Y242" s="91"/>
      <c r="Z242" s="91"/>
      <c r="AA242" s="91"/>
      <c r="AB242" s="91"/>
      <c r="AC242" s="47">
        <f t="shared" si="52"/>
        <v>0</v>
      </c>
      <c r="AD242" s="220">
        <f t="shared" si="53"/>
        <v>30</v>
      </c>
      <c r="AE242" s="241">
        <f t="shared" si="54"/>
        <v>5054</v>
      </c>
    </row>
    <row r="243" spans="3:31" s="252" customFormat="1" ht="14" thickBot="1" x14ac:dyDescent="0.2">
      <c r="C243" s="29" t="s">
        <v>90</v>
      </c>
      <c r="D243" s="239">
        <v>12</v>
      </c>
      <c r="E243" s="91"/>
      <c r="F243" s="91"/>
      <c r="G243" s="91"/>
      <c r="H243" s="91"/>
      <c r="I243" s="91"/>
      <c r="J243" s="67"/>
      <c r="K243" s="67"/>
      <c r="L243" s="67"/>
      <c r="M243" s="67"/>
      <c r="N243" s="67"/>
      <c r="O243" s="67"/>
      <c r="P243" s="67"/>
      <c r="Q243" s="67"/>
      <c r="R243" s="67"/>
      <c r="S243" s="67"/>
      <c r="T243" s="67"/>
      <c r="U243" s="67"/>
      <c r="V243" s="67"/>
      <c r="W243" s="67"/>
      <c r="X243" s="91"/>
      <c r="Y243" s="91"/>
      <c r="Z243" s="91"/>
      <c r="AA243" s="91"/>
      <c r="AB243" s="91"/>
      <c r="AC243" s="47">
        <f t="shared" si="52"/>
        <v>0</v>
      </c>
      <c r="AD243" s="220">
        <f t="shared" si="53"/>
        <v>31</v>
      </c>
      <c r="AE243" s="241">
        <f t="shared" si="54"/>
        <v>5084</v>
      </c>
    </row>
    <row r="244" spans="3:31" s="252" customFormat="1" ht="14" thickBot="1" x14ac:dyDescent="0.2">
      <c r="C244" s="37" t="s">
        <v>91</v>
      </c>
      <c r="D244" s="27"/>
      <c r="E244" s="26">
        <f t="shared" ref="E244:AB244" si="55">SUMPRODUCT(E232:E243,$AD232:$AD243)</f>
        <v>0</v>
      </c>
      <c r="F244" s="26">
        <f t="shared" si="55"/>
        <v>0</v>
      </c>
      <c r="G244" s="26">
        <f t="shared" si="55"/>
        <v>0</v>
      </c>
      <c r="H244" s="26">
        <f t="shared" si="55"/>
        <v>0</v>
      </c>
      <c r="I244" s="26">
        <f t="shared" si="55"/>
        <v>0</v>
      </c>
      <c r="J244" s="26">
        <f t="shared" si="55"/>
        <v>0</v>
      </c>
      <c r="K244" s="26">
        <f t="shared" si="55"/>
        <v>0</v>
      </c>
      <c r="L244" s="26">
        <f t="shared" si="55"/>
        <v>0</v>
      </c>
      <c r="M244" s="26">
        <f t="shared" si="55"/>
        <v>0</v>
      </c>
      <c r="N244" s="26">
        <f t="shared" si="55"/>
        <v>0</v>
      </c>
      <c r="O244" s="26">
        <f t="shared" si="55"/>
        <v>0</v>
      </c>
      <c r="P244" s="26">
        <f t="shared" si="55"/>
        <v>0</v>
      </c>
      <c r="Q244" s="26">
        <f t="shared" si="55"/>
        <v>0</v>
      </c>
      <c r="R244" s="26">
        <f t="shared" si="55"/>
        <v>0</v>
      </c>
      <c r="S244" s="26">
        <f t="shared" si="55"/>
        <v>0</v>
      </c>
      <c r="T244" s="26">
        <f t="shared" si="55"/>
        <v>0</v>
      </c>
      <c r="U244" s="26">
        <f t="shared" si="55"/>
        <v>0</v>
      </c>
      <c r="V244" s="26">
        <f t="shared" si="55"/>
        <v>0</v>
      </c>
      <c r="W244" s="26">
        <f t="shared" si="55"/>
        <v>0</v>
      </c>
      <c r="X244" s="26">
        <f t="shared" si="55"/>
        <v>0</v>
      </c>
      <c r="Y244" s="26">
        <f t="shared" si="55"/>
        <v>0</v>
      </c>
      <c r="Z244" s="26">
        <f t="shared" si="55"/>
        <v>0</v>
      </c>
      <c r="AA244" s="26">
        <f t="shared" si="55"/>
        <v>0</v>
      </c>
      <c r="AB244" s="26">
        <f t="shared" si="55"/>
        <v>0</v>
      </c>
      <c r="AC244" s="48">
        <f>SUM(AC232:AC243)</f>
        <v>0</v>
      </c>
      <c r="AD244" s="221"/>
      <c r="AE244" s="239"/>
    </row>
    <row r="245" spans="3:31" s="252" customFormat="1" ht="14" thickBot="1" x14ac:dyDescent="0.2">
      <c r="C245" s="29"/>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49" t="str">
        <f>IF(AC244=SUM(E244:AB244),"","ERROR")</f>
        <v/>
      </c>
      <c r="AD245" s="221"/>
      <c r="AE245" s="239"/>
    </row>
    <row r="246" spans="3:31" s="252" customFormat="1" x14ac:dyDescent="0.15">
      <c r="C246" s="29"/>
      <c r="D246" s="45">
        <f>D229+1</f>
        <v>15</v>
      </c>
      <c r="E246" s="28">
        <f>E229+1</f>
        <v>1914</v>
      </c>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50"/>
      <c r="AD246" s="221"/>
      <c r="AE246" s="239"/>
    </row>
    <row r="247" spans="3:31" s="252" customFormat="1" x14ac:dyDescent="0.15">
      <c r="C247" s="29"/>
      <c r="D247" s="46"/>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50"/>
      <c r="AD247" s="221"/>
      <c r="AE247" s="239"/>
    </row>
    <row r="248" spans="3:31" s="252" customFormat="1" x14ac:dyDescent="0.15">
      <c r="C248" s="29" t="s">
        <v>9</v>
      </c>
      <c r="D248" s="29"/>
      <c r="E248" s="89">
        <v>100</v>
      </c>
      <c r="F248" s="89">
        <v>200</v>
      </c>
      <c r="G248" s="89">
        <v>300</v>
      </c>
      <c r="H248" s="89">
        <v>400</v>
      </c>
      <c r="I248" s="89">
        <v>500</v>
      </c>
      <c r="J248" s="249">
        <v>600</v>
      </c>
      <c r="K248" s="249">
        <v>700</v>
      </c>
      <c r="L248" s="249">
        <v>800</v>
      </c>
      <c r="M248" s="249">
        <v>900</v>
      </c>
      <c r="N248" s="66">
        <v>1000</v>
      </c>
      <c r="O248" s="66">
        <v>1100</v>
      </c>
      <c r="P248" s="66">
        <v>1200</v>
      </c>
      <c r="Q248" s="66">
        <v>1300</v>
      </c>
      <c r="R248" s="66">
        <v>1400</v>
      </c>
      <c r="S248" s="66">
        <v>1500</v>
      </c>
      <c r="T248" s="66">
        <v>1600</v>
      </c>
      <c r="U248" s="66">
        <v>1700</v>
      </c>
      <c r="V248" s="66">
        <v>1800</v>
      </c>
      <c r="W248" s="66">
        <v>1900</v>
      </c>
      <c r="X248" s="90">
        <v>2000</v>
      </c>
      <c r="Y248" s="90">
        <v>2100</v>
      </c>
      <c r="Z248" s="90">
        <v>2200</v>
      </c>
      <c r="AA248" s="90">
        <v>2300</v>
      </c>
      <c r="AB248" s="90">
        <v>2400</v>
      </c>
      <c r="AC248" s="51" t="s">
        <v>79</v>
      </c>
      <c r="AD248" s="219" t="s">
        <v>162</v>
      </c>
      <c r="AE248" s="239"/>
    </row>
    <row r="249" spans="3:31" s="252" customFormat="1" x14ac:dyDescent="0.15">
      <c r="C249" s="29" t="s">
        <v>80</v>
      </c>
      <c r="D249" s="239">
        <v>1</v>
      </c>
      <c r="E249" s="91"/>
      <c r="F249" s="91"/>
      <c r="G249" s="91"/>
      <c r="H249" s="91"/>
      <c r="I249" s="91"/>
      <c r="J249" s="67"/>
      <c r="K249" s="67"/>
      <c r="L249" s="67"/>
      <c r="M249" s="67"/>
      <c r="N249" s="67"/>
      <c r="O249" s="67"/>
      <c r="P249" s="67"/>
      <c r="Q249" s="67"/>
      <c r="R249" s="67"/>
      <c r="S249" s="67"/>
      <c r="T249" s="67"/>
      <c r="U249" s="67"/>
      <c r="V249" s="67"/>
      <c r="W249" s="67"/>
      <c r="X249" s="91"/>
      <c r="Y249" s="91"/>
      <c r="Z249" s="91"/>
      <c r="AA249" s="91"/>
      <c r="AB249" s="91"/>
      <c r="AC249" s="47">
        <f>SUM(E249:AB249)*AD249</f>
        <v>0</v>
      </c>
      <c r="AD249" s="220">
        <f>DAY(EOMONTH(AE249,0))</f>
        <v>31</v>
      </c>
      <c r="AE249" s="241">
        <f>DATE($E$246,D249,1)</f>
        <v>5115</v>
      </c>
    </row>
    <row r="250" spans="3:31" s="252" customFormat="1" x14ac:dyDescent="0.15">
      <c r="C250" s="29" t="s">
        <v>81</v>
      </c>
      <c r="D250" s="239">
        <v>2</v>
      </c>
      <c r="E250" s="91"/>
      <c r="F250" s="91"/>
      <c r="G250" s="91"/>
      <c r="H250" s="91"/>
      <c r="I250" s="91"/>
      <c r="J250" s="67"/>
      <c r="K250" s="67"/>
      <c r="L250" s="67"/>
      <c r="M250" s="67"/>
      <c r="N250" s="67"/>
      <c r="O250" s="67"/>
      <c r="P250" s="67"/>
      <c r="Q250" s="67"/>
      <c r="R250" s="67"/>
      <c r="S250" s="67"/>
      <c r="T250" s="67"/>
      <c r="U250" s="67"/>
      <c r="V250" s="67"/>
      <c r="W250" s="67"/>
      <c r="X250" s="91"/>
      <c r="Y250" s="91"/>
      <c r="Z250" s="91"/>
      <c r="AA250" s="91"/>
      <c r="AB250" s="91"/>
      <c r="AC250" s="47">
        <f t="shared" ref="AC250:AC260" si="56">SUM(E250:AB250)*AD250</f>
        <v>0</v>
      </c>
      <c r="AD250" s="220">
        <f t="shared" ref="AD250:AD260" si="57">DAY(EOMONTH(AE250,0))</f>
        <v>28</v>
      </c>
      <c r="AE250" s="241">
        <f t="shared" ref="AE250:AE260" si="58">DATE($E$246,D250,1)</f>
        <v>5146</v>
      </c>
    </row>
    <row r="251" spans="3:31" s="252" customFormat="1" x14ac:dyDescent="0.15">
      <c r="C251" s="29" t="s">
        <v>82</v>
      </c>
      <c r="D251" s="239">
        <v>3</v>
      </c>
      <c r="E251" s="91"/>
      <c r="F251" s="91"/>
      <c r="G251" s="91"/>
      <c r="H251" s="91"/>
      <c r="I251" s="91"/>
      <c r="J251" s="67"/>
      <c r="K251" s="67"/>
      <c r="L251" s="67"/>
      <c r="M251" s="67"/>
      <c r="N251" s="67"/>
      <c r="O251" s="67"/>
      <c r="P251" s="67"/>
      <c r="Q251" s="67"/>
      <c r="R251" s="67"/>
      <c r="S251" s="67"/>
      <c r="T251" s="67"/>
      <c r="U251" s="67"/>
      <c r="V251" s="67"/>
      <c r="W251" s="67"/>
      <c r="X251" s="91"/>
      <c r="Y251" s="91"/>
      <c r="Z251" s="91"/>
      <c r="AA251" s="91"/>
      <c r="AB251" s="91"/>
      <c r="AC251" s="47">
        <f t="shared" si="56"/>
        <v>0</v>
      </c>
      <c r="AD251" s="220">
        <f t="shared" si="57"/>
        <v>31</v>
      </c>
      <c r="AE251" s="241">
        <f t="shared" si="58"/>
        <v>5174</v>
      </c>
    </row>
    <row r="252" spans="3:31" s="252" customFormat="1" x14ac:dyDescent="0.15">
      <c r="C252" s="29" t="s">
        <v>83</v>
      </c>
      <c r="D252" s="239">
        <v>4</v>
      </c>
      <c r="E252" s="91"/>
      <c r="F252" s="91"/>
      <c r="G252" s="91"/>
      <c r="H252" s="91"/>
      <c r="I252" s="91"/>
      <c r="J252" s="67"/>
      <c r="K252" s="67"/>
      <c r="L252" s="67"/>
      <c r="M252" s="67"/>
      <c r="N252" s="67"/>
      <c r="O252" s="67"/>
      <c r="P252" s="67"/>
      <c r="Q252" s="67"/>
      <c r="R252" s="67"/>
      <c r="S252" s="67"/>
      <c r="T252" s="67"/>
      <c r="U252" s="67"/>
      <c r="V252" s="67"/>
      <c r="W252" s="67"/>
      <c r="X252" s="91"/>
      <c r="Y252" s="91"/>
      <c r="Z252" s="91"/>
      <c r="AA252" s="91"/>
      <c r="AB252" s="91"/>
      <c r="AC252" s="47">
        <f t="shared" si="56"/>
        <v>0</v>
      </c>
      <c r="AD252" s="220">
        <f t="shared" si="57"/>
        <v>30</v>
      </c>
      <c r="AE252" s="241">
        <f t="shared" si="58"/>
        <v>5205</v>
      </c>
    </row>
    <row r="253" spans="3:31" s="252" customFormat="1" x14ac:dyDescent="0.15">
      <c r="C253" s="29" t="s">
        <v>75</v>
      </c>
      <c r="D253" s="239">
        <v>5</v>
      </c>
      <c r="E253" s="91"/>
      <c r="F253" s="91"/>
      <c r="G253" s="91"/>
      <c r="H253" s="91"/>
      <c r="I253" s="91"/>
      <c r="J253" s="67"/>
      <c r="K253" s="67"/>
      <c r="L253" s="67"/>
      <c r="M253" s="67"/>
      <c r="N253" s="67"/>
      <c r="O253" s="67"/>
      <c r="P253" s="67"/>
      <c r="Q253" s="67"/>
      <c r="R253" s="67"/>
      <c r="S253" s="67"/>
      <c r="T253" s="67"/>
      <c r="U253" s="67"/>
      <c r="V253" s="67"/>
      <c r="W253" s="67"/>
      <c r="X253" s="91"/>
      <c r="Y253" s="91"/>
      <c r="Z253" s="91"/>
      <c r="AA253" s="91"/>
      <c r="AB253" s="91"/>
      <c r="AC253" s="47">
        <f t="shared" si="56"/>
        <v>0</v>
      </c>
      <c r="AD253" s="220">
        <f t="shared" si="57"/>
        <v>31</v>
      </c>
      <c r="AE253" s="241">
        <f t="shared" si="58"/>
        <v>5235</v>
      </c>
    </row>
    <row r="254" spans="3:31" s="252" customFormat="1" x14ac:dyDescent="0.15">
      <c r="C254" s="29" t="s">
        <v>84</v>
      </c>
      <c r="D254" s="239">
        <v>6</v>
      </c>
      <c r="E254" s="91"/>
      <c r="F254" s="91"/>
      <c r="G254" s="91"/>
      <c r="H254" s="91"/>
      <c r="I254" s="91"/>
      <c r="J254" s="67"/>
      <c r="K254" s="67"/>
      <c r="L254" s="67"/>
      <c r="M254" s="67"/>
      <c r="N254" s="67"/>
      <c r="O254" s="67"/>
      <c r="P254" s="67"/>
      <c r="Q254" s="67"/>
      <c r="R254" s="67"/>
      <c r="S254" s="67"/>
      <c r="T254" s="67"/>
      <c r="U254" s="67"/>
      <c r="V254" s="67"/>
      <c r="W254" s="67"/>
      <c r="X254" s="91"/>
      <c r="Y254" s="91"/>
      <c r="Z254" s="91"/>
      <c r="AA254" s="91"/>
      <c r="AB254" s="91"/>
      <c r="AC254" s="47">
        <f t="shared" si="56"/>
        <v>0</v>
      </c>
      <c r="AD254" s="220">
        <f t="shared" si="57"/>
        <v>30</v>
      </c>
      <c r="AE254" s="241">
        <f t="shared" si="58"/>
        <v>5266</v>
      </c>
    </row>
    <row r="255" spans="3:31" s="252" customFormat="1" x14ac:dyDescent="0.15">
      <c r="C255" s="29" t="s">
        <v>85</v>
      </c>
      <c r="D255" s="239">
        <v>7</v>
      </c>
      <c r="E255" s="91"/>
      <c r="F255" s="91"/>
      <c r="G255" s="91"/>
      <c r="H255" s="91"/>
      <c r="I255" s="91"/>
      <c r="J255" s="67"/>
      <c r="K255" s="67"/>
      <c r="L255" s="67"/>
      <c r="M255" s="67"/>
      <c r="N255" s="67"/>
      <c r="O255" s="67"/>
      <c r="P255" s="67"/>
      <c r="Q255" s="67"/>
      <c r="R255" s="67"/>
      <c r="S255" s="67"/>
      <c r="T255" s="67"/>
      <c r="U255" s="67"/>
      <c r="V255" s="67"/>
      <c r="W255" s="67"/>
      <c r="X255" s="91"/>
      <c r="Y255" s="91"/>
      <c r="Z255" s="91"/>
      <c r="AA255" s="91"/>
      <c r="AB255" s="91"/>
      <c r="AC255" s="47">
        <f t="shared" si="56"/>
        <v>0</v>
      </c>
      <c r="AD255" s="220">
        <f t="shared" si="57"/>
        <v>31</v>
      </c>
      <c r="AE255" s="241">
        <f t="shared" si="58"/>
        <v>5296</v>
      </c>
    </row>
    <row r="256" spans="3:31" s="252" customFormat="1" x14ac:dyDescent="0.15">
      <c r="C256" s="29" t="s">
        <v>86</v>
      </c>
      <c r="D256" s="239">
        <v>8</v>
      </c>
      <c r="E256" s="91"/>
      <c r="F256" s="91"/>
      <c r="G256" s="91"/>
      <c r="H256" s="91"/>
      <c r="I256" s="91"/>
      <c r="J256" s="67"/>
      <c r="K256" s="67"/>
      <c r="L256" s="67"/>
      <c r="M256" s="67"/>
      <c r="N256" s="67"/>
      <c r="O256" s="67"/>
      <c r="P256" s="67"/>
      <c r="Q256" s="67"/>
      <c r="R256" s="67"/>
      <c r="S256" s="67"/>
      <c r="T256" s="67"/>
      <c r="U256" s="67"/>
      <c r="V256" s="67"/>
      <c r="W256" s="67"/>
      <c r="X256" s="91"/>
      <c r="Y256" s="91"/>
      <c r="Z256" s="91"/>
      <c r="AA256" s="91"/>
      <c r="AB256" s="91"/>
      <c r="AC256" s="47">
        <f t="shared" si="56"/>
        <v>0</v>
      </c>
      <c r="AD256" s="220">
        <f t="shared" si="57"/>
        <v>31</v>
      </c>
      <c r="AE256" s="241">
        <f t="shared" si="58"/>
        <v>5327</v>
      </c>
    </row>
    <row r="257" spans="3:31" s="252" customFormat="1" x14ac:dyDescent="0.15">
      <c r="C257" s="29" t="s">
        <v>87</v>
      </c>
      <c r="D257" s="239">
        <v>9</v>
      </c>
      <c r="E257" s="91"/>
      <c r="F257" s="91"/>
      <c r="G257" s="91"/>
      <c r="H257" s="91"/>
      <c r="I257" s="91"/>
      <c r="J257" s="67"/>
      <c r="K257" s="67"/>
      <c r="L257" s="67"/>
      <c r="M257" s="67"/>
      <c r="N257" s="67"/>
      <c r="O257" s="67"/>
      <c r="P257" s="67"/>
      <c r="Q257" s="67"/>
      <c r="R257" s="67"/>
      <c r="S257" s="67"/>
      <c r="T257" s="67"/>
      <c r="U257" s="67"/>
      <c r="V257" s="67"/>
      <c r="W257" s="67"/>
      <c r="X257" s="91"/>
      <c r="Y257" s="91"/>
      <c r="Z257" s="91"/>
      <c r="AA257" s="91"/>
      <c r="AB257" s="91"/>
      <c r="AC257" s="47">
        <f t="shared" si="56"/>
        <v>0</v>
      </c>
      <c r="AD257" s="220">
        <f t="shared" si="57"/>
        <v>30</v>
      </c>
      <c r="AE257" s="241">
        <f t="shared" si="58"/>
        <v>5358</v>
      </c>
    </row>
    <row r="258" spans="3:31" s="252" customFormat="1" x14ac:dyDescent="0.15">
      <c r="C258" s="29" t="s">
        <v>88</v>
      </c>
      <c r="D258" s="239">
        <v>10</v>
      </c>
      <c r="E258" s="91"/>
      <c r="F258" s="91"/>
      <c r="G258" s="91"/>
      <c r="H258" s="91"/>
      <c r="I258" s="91"/>
      <c r="J258" s="67"/>
      <c r="K258" s="67"/>
      <c r="L258" s="67"/>
      <c r="M258" s="67"/>
      <c r="N258" s="67"/>
      <c r="O258" s="67"/>
      <c r="P258" s="67"/>
      <c r="Q258" s="67"/>
      <c r="R258" s="67"/>
      <c r="S258" s="67"/>
      <c r="T258" s="67"/>
      <c r="U258" s="67"/>
      <c r="V258" s="67"/>
      <c r="W258" s="67"/>
      <c r="X258" s="91"/>
      <c r="Y258" s="91"/>
      <c r="Z258" s="91"/>
      <c r="AA258" s="91"/>
      <c r="AB258" s="91"/>
      <c r="AC258" s="47">
        <f t="shared" si="56"/>
        <v>0</v>
      </c>
      <c r="AD258" s="220">
        <f t="shared" si="57"/>
        <v>31</v>
      </c>
      <c r="AE258" s="241">
        <f t="shared" si="58"/>
        <v>5388</v>
      </c>
    </row>
    <row r="259" spans="3:31" s="252" customFormat="1" x14ac:dyDescent="0.15">
      <c r="C259" s="29" t="s">
        <v>89</v>
      </c>
      <c r="D259" s="239">
        <v>11</v>
      </c>
      <c r="E259" s="91"/>
      <c r="F259" s="91"/>
      <c r="G259" s="91"/>
      <c r="H259" s="91"/>
      <c r="I259" s="91"/>
      <c r="J259" s="67"/>
      <c r="K259" s="67"/>
      <c r="L259" s="67"/>
      <c r="M259" s="67"/>
      <c r="N259" s="67"/>
      <c r="O259" s="67"/>
      <c r="P259" s="67"/>
      <c r="Q259" s="67"/>
      <c r="R259" s="67"/>
      <c r="S259" s="67"/>
      <c r="T259" s="67"/>
      <c r="U259" s="67"/>
      <c r="V259" s="67"/>
      <c r="W259" s="67"/>
      <c r="X259" s="91"/>
      <c r="Y259" s="91"/>
      <c r="Z259" s="91"/>
      <c r="AA259" s="91"/>
      <c r="AB259" s="91"/>
      <c r="AC259" s="47">
        <f t="shared" si="56"/>
        <v>0</v>
      </c>
      <c r="AD259" s="220">
        <f t="shared" si="57"/>
        <v>30</v>
      </c>
      <c r="AE259" s="241">
        <f t="shared" si="58"/>
        <v>5419</v>
      </c>
    </row>
    <row r="260" spans="3:31" s="252" customFormat="1" ht="14" thickBot="1" x14ac:dyDescent="0.2">
      <c r="C260" s="29" t="s">
        <v>90</v>
      </c>
      <c r="D260" s="239">
        <v>12</v>
      </c>
      <c r="E260" s="91"/>
      <c r="F260" s="91"/>
      <c r="G260" s="91"/>
      <c r="H260" s="91"/>
      <c r="I260" s="91"/>
      <c r="J260" s="67"/>
      <c r="K260" s="67"/>
      <c r="L260" s="67"/>
      <c r="M260" s="67"/>
      <c r="N260" s="67"/>
      <c r="O260" s="67"/>
      <c r="P260" s="67"/>
      <c r="Q260" s="67"/>
      <c r="R260" s="67"/>
      <c r="S260" s="67"/>
      <c r="T260" s="67"/>
      <c r="U260" s="67"/>
      <c r="V260" s="67"/>
      <c r="W260" s="67"/>
      <c r="X260" s="91"/>
      <c r="Y260" s="91"/>
      <c r="Z260" s="91"/>
      <c r="AA260" s="91"/>
      <c r="AB260" s="91"/>
      <c r="AC260" s="47">
        <f t="shared" si="56"/>
        <v>0</v>
      </c>
      <c r="AD260" s="220">
        <f t="shared" si="57"/>
        <v>31</v>
      </c>
      <c r="AE260" s="241">
        <f t="shared" si="58"/>
        <v>5449</v>
      </c>
    </row>
    <row r="261" spans="3:31" s="252" customFormat="1" ht="14" thickBot="1" x14ac:dyDescent="0.2">
      <c r="C261" s="37" t="s">
        <v>91</v>
      </c>
      <c r="D261" s="27"/>
      <c r="E261" s="26">
        <f t="shared" ref="E261:AB261" si="59">SUMPRODUCT(E249:E260,$AD249:$AD260)</f>
        <v>0</v>
      </c>
      <c r="F261" s="26">
        <f t="shared" si="59"/>
        <v>0</v>
      </c>
      <c r="G261" s="26">
        <f t="shared" si="59"/>
        <v>0</v>
      </c>
      <c r="H261" s="26">
        <f t="shared" si="59"/>
        <v>0</v>
      </c>
      <c r="I261" s="26">
        <f t="shared" si="59"/>
        <v>0</v>
      </c>
      <c r="J261" s="26">
        <f t="shared" si="59"/>
        <v>0</v>
      </c>
      <c r="K261" s="26">
        <f t="shared" si="59"/>
        <v>0</v>
      </c>
      <c r="L261" s="26">
        <f t="shared" si="59"/>
        <v>0</v>
      </c>
      <c r="M261" s="26">
        <f t="shared" si="59"/>
        <v>0</v>
      </c>
      <c r="N261" s="26">
        <f t="shared" si="59"/>
        <v>0</v>
      </c>
      <c r="O261" s="26">
        <f t="shared" si="59"/>
        <v>0</v>
      </c>
      <c r="P261" s="26">
        <f t="shared" si="59"/>
        <v>0</v>
      </c>
      <c r="Q261" s="26">
        <f t="shared" si="59"/>
        <v>0</v>
      </c>
      <c r="R261" s="26">
        <f t="shared" si="59"/>
        <v>0</v>
      </c>
      <c r="S261" s="26">
        <f t="shared" si="59"/>
        <v>0</v>
      </c>
      <c r="T261" s="26">
        <f t="shared" si="59"/>
        <v>0</v>
      </c>
      <c r="U261" s="26">
        <f t="shared" si="59"/>
        <v>0</v>
      </c>
      <c r="V261" s="26">
        <f t="shared" si="59"/>
        <v>0</v>
      </c>
      <c r="W261" s="26">
        <f t="shared" si="59"/>
        <v>0</v>
      </c>
      <c r="X261" s="26">
        <f t="shared" si="59"/>
        <v>0</v>
      </c>
      <c r="Y261" s="26">
        <f t="shared" si="59"/>
        <v>0</v>
      </c>
      <c r="Z261" s="26">
        <f t="shared" si="59"/>
        <v>0</v>
      </c>
      <c r="AA261" s="26">
        <f t="shared" si="59"/>
        <v>0</v>
      </c>
      <c r="AB261" s="26">
        <f t="shared" si="59"/>
        <v>0</v>
      </c>
      <c r="AC261" s="48">
        <f>SUM(AC249:AC260)</f>
        <v>0</v>
      </c>
      <c r="AD261" s="221"/>
      <c r="AE261" s="239"/>
    </row>
    <row r="262" spans="3:31" s="252" customFormat="1" ht="14" thickBot="1" x14ac:dyDescent="0.2">
      <c r="C262" s="29"/>
      <c r="D262" s="27"/>
      <c r="E262" s="27"/>
      <c r="F262" s="27"/>
      <c r="G262" s="27"/>
      <c r="H262" s="27"/>
      <c r="I262" s="27"/>
      <c r="J262" s="27"/>
      <c r="K262" s="27"/>
      <c r="L262" s="27"/>
      <c r="M262" s="27"/>
      <c r="N262" s="27"/>
      <c r="O262" s="27"/>
      <c r="P262" s="27"/>
      <c r="Q262" s="27"/>
      <c r="R262" s="27"/>
      <c r="S262" s="27"/>
      <c r="T262" s="27"/>
      <c r="U262" s="27"/>
      <c r="V262" s="27"/>
      <c r="W262" s="27"/>
      <c r="X262" s="27"/>
      <c r="Y262" s="27"/>
      <c r="Z262" s="27"/>
      <c r="AA262" s="27"/>
      <c r="AB262" s="27"/>
      <c r="AC262" s="49" t="str">
        <f>IF(AC261=SUM(E261:AB261),"","ERROR")</f>
        <v/>
      </c>
      <c r="AD262" s="221"/>
      <c r="AE262" s="239"/>
    </row>
    <row r="263" spans="3:31" s="252" customFormat="1" x14ac:dyDescent="0.15">
      <c r="C263" s="29"/>
      <c r="D263" s="45">
        <f>D246+1</f>
        <v>16</v>
      </c>
      <c r="E263" s="28">
        <f>E246+1</f>
        <v>1915</v>
      </c>
      <c r="F263" s="27"/>
      <c r="G263" s="27"/>
      <c r="H263" s="27"/>
      <c r="I263" s="27"/>
      <c r="J263" s="27"/>
      <c r="K263" s="27"/>
      <c r="L263" s="27"/>
      <c r="M263" s="27"/>
      <c r="N263" s="27"/>
      <c r="O263" s="27"/>
      <c r="P263" s="27"/>
      <c r="Q263" s="27"/>
      <c r="R263" s="27"/>
      <c r="S263" s="27"/>
      <c r="T263" s="27"/>
      <c r="U263" s="27"/>
      <c r="V263" s="27"/>
      <c r="W263" s="27"/>
      <c r="X263" s="27"/>
      <c r="Y263" s="27"/>
      <c r="Z263" s="27"/>
      <c r="AA263" s="27"/>
      <c r="AB263" s="27"/>
      <c r="AC263" s="50"/>
      <c r="AD263" s="221"/>
      <c r="AE263" s="239"/>
    </row>
    <row r="264" spans="3:31" s="252" customFormat="1" x14ac:dyDescent="0.15">
      <c r="C264" s="29"/>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50"/>
      <c r="AD264" s="221"/>
      <c r="AE264" s="239"/>
    </row>
    <row r="265" spans="3:31" s="252" customFormat="1" x14ac:dyDescent="0.15">
      <c r="C265" s="29" t="s">
        <v>9</v>
      </c>
      <c r="D265" s="29"/>
      <c r="E265" s="89">
        <v>100</v>
      </c>
      <c r="F265" s="89">
        <v>200</v>
      </c>
      <c r="G265" s="89">
        <v>300</v>
      </c>
      <c r="H265" s="89">
        <v>400</v>
      </c>
      <c r="I265" s="89">
        <v>500</v>
      </c>
      <c r="J265" s="249">
        <v>600</v>
      </c>
      <c r="K265" s="249">
        <v>700</v>
      </c>
      <c r="L265" s="249">
        <v>800</v>
      </c>
      <c r="M265" s="249">
        <v>900</v>
      </c>
      <c r="N265" s="66">
        <v>1000</v>
      </c>
      <c r="O265" s="66">
        <v>1100</v>
      </c>
      <c r="P265" s="66">
        <v>1200</v>
      </c>
      <c r="Q265" s="66">
        <v>1300</v>
      </c>
      <c r="R265" s="66">
        <v>1400</v>
      </c>
      <c r="S265" s="66">
        <v>1500</v>
      </c>
      <c r="T265" s="66">
        <v>1600</v>
      </c>
      <c r="U265" s="66">
        <v>1700</v>
      </c>
      <c r="V265" s="66">
        <v>1800</v>
      </c>
      <c r="W265" s="66">
        <v>1900</v>
      </c>
      <c r="X265" s="90">
        <v>2000</v>
      </c>
      <c r="Y265" s="90">
        <v>2100</v>
      </c>
      <c r="Z265" s="90">
        <v>2200</v>
      </c>
      <c r="AA265" s="90">
        <v>2300</v>
      </c>
      <c r="AB265" s="90">
        <v>2400</v>
      </c>
      <c r="AC265" s="51" t="s">
        <v>79</v>
      </c>
      <c r="AD265" s="219" t="s">
        <v>162</v>
      </c>
      <c r="AE265" s="239"/>
    </row>
    <row r="266" spans="3:31" s="252" customFormat="1" x14ac:dyDescent="0.15">
      <c r="C266" s="29" t="s">
        <v>80</v>
      </c>
      <c r="D266" s="239">
        <v>1</v>
      </c>
      <c r="E266" s="91"/>
      <c r="F266" s="91"/>
      <c r="G266" s="91"/>
      <c r="H266" s="91"/>
      <c r="I266" s="91"/>
      <c r="J266" s="67"/>
      <c r="K266" s="67"/>
      <c r="L266" s="67"/>
      <c r="M266" s="67"/>
      <c r="N266" s="67"/>
      <c r="O266" s="67"/>
      <c r="P266" s="67"/>
      <c r="Q266" s="67"/>
      <c r="R266" s="67"/>
      <c r="S266" s="67"/>
      <c r="T266" s="67"/>
      <c r="U266" s="67"/>
      <c r="V266" s="67"/>
      <c r="W266" s="67"/>
      <c r="X266" s="91"/>
      <c r="Y266" s="91"/>
      <c r="Z266" s="91"/>
      <c r="AA266" s="91"/>
      <c r="AB266" s="91"/>
      <c r="AC266" s="47">
        <f>SUM(E266:AB266)*AD266</f>
        <v>0</v>
      </c>
      <c r="AD266" s="220">
        <f>DAY(EOMONTH(AE266,0))</f>
        <v>31</v>
      </c>
      <c r="AE266" s="241">
        <f>DATE($E$263,D266,1)</f>
        <v>5480</v>
      </c>
    </row>
    <row r="267" spans="3:31" s="252" customFormat="1" x14ac:dyDescent="0.15">
      <c r="C267" s="29" t="s">
        <v>81</v>
      </c>
      <c r="D267" s="239">
        <v>2</v>
      </c>
      <c r="E267" s="91"/>
      <c r="F267" s="91"/>
      <c r="G267" s="91"/>
      <c r="H267" s="91"/>
      <c r="I267" s="91"/>
      <c r="J267" s="67"/>
      <c r="K267" s="67"/>
      <c r="L267" s="67"/>
      <c r="M267" s="67"/>
      <c r="N267" s="67"/>
      <c r="O267" s="67"/>
      <c r="P267" s="67"/>
      <c r="Q267" s="67"/>
      <c r="R267" s="67"/>
      <c r="S267" s="67"/>
      <c r="T267" s="67"/>
      <c r="U267" s="67"/>
      <c r="V267" s="67"/>
      <c r="W267" s="67"/>
      <c r="X267" s="91"/>
      <c r="Y267" s="91"/>
      <c r="Z267" s="91"/>
      <c r="AA267" s="91"/>
      <c r="AB267" s="91"/>
      <c r="AC267" s="47">
        <f t="shared" ref="AC267:AC277" si="60">SUM(E267:AB267)*AD267</f>
        <v>0</v>
      </c>
      <c r="AD267" s="220">
        <f t="shared" ref="AD267:AD277" si="61">DAY(EOMONTH(AE267,0))</f>
        <v>28</v>
      </c>
      <c r="AE267" s="241">
        <f t="shared" ref="AE267:AE277" si="62">DATE($E$263,D267,1)</f>
        <v>5511</v>
      </c>
    </row>
    <row r="268" spans="3:31" s="252" customFormat="1" x14ac:dyDescent="0.15">
      <c r="C268" s="29" t="s">
        <v>82</v>
      </c>
      <c r="D268" s="239">
        <v>3</v>
      </c>
      <c r="E268" s="91"/>
      <c r="F268" s="91"/>
      <c r="G268" s="91"/>
      <c r="H268" s="91"/>
      <c r="I268" s="91"/>
      <c r="J268" s="67"/>
      <c r="K268" s="67"/>
      <c r="L268" s="67"/>
      <c r="M268" s="67"/>
      <c r="N268" s="67"/>
      <c r="O268" s="67"/>
      <c r="P268" s="67"/>
      <c r="Q268" s="67"/>
      <c r="R268" s="67"/>
      <c r="S268" s="67"/>
      <c r="T268" s="67"/>
      <c r="U268" s="67"/>
      <c r="V268" s="67"/>
      <c r="W268" s="67"/>
      <c r="X268" s="91"/>
      <c r="Y268" s="91"/>
      <c r="Z268" s="91"/>
      <c r="AA268" s="91"/>
      <c r="AB268" s="91"/>
      <c r="AC268" s="47">
        <f t="shared" si="60"/>
        <v>0</v>
      </c>
      <c r="AD268" s="220">
        <f t="shared" si="61"/>
        <v>31</v>
      </c>
      <c r="AE268" s="241">
        <f t="shared" si="62"/>
        <v>5539</v>
      </c>
    </row>
    <row r="269" spans="3:31" s="252" customFormat="1" x14ac:dyDescent="0.15">
      <c r="C269" s="29" t="s">
        <v>83</v>
      </c>
      <c r="D269" s="239">
        <v>4</v>
      </c>
      <c r="E269" s="91"/>
      <c r="F269" s="91"/>
      <c r="G269" s="91"/>
      <c r="H269" s="91"/>
      <c r="I269" s="91"/>
      <c r="J269" s="67"/>
      <c r="K269" s="67"/>
      <c r="L269" s="67"/>
      <c r="M269" s="67"/>
      <c r="N269" s="67"/>
      <c r="O269" s="67"/>
      <c r="P269" s="67"/>
      <c r="Q269" s="67"/>
      <c r="R269" s="67"/>
      <c r="S269" s="67"/>
      <c r="T269" s="67"/>
      <c r="U269" s="67"/>
      <c r="V269" s="67"/>
      <c r="W269" s="67"/>
      <c r="X269" s="91"/>
      <c r="Y269" s="91"/>
      <c r="Z269" s="91"/>
      <c r="AA269" s="91"/>
      <c r="AB269" s="91"/>
      <c r="AC269" s="47">
        <f t="shared" si="60"/>
        <v>0</v>
      </c>
      <c r="AD269" s="220">
        <f t="shared" si="61"/>
        <v>30</v>
      </c>
      <c r="AE269" s="241">
        <f t="shared" si="62"/>
        <v>5570</v>
      </c>
    </row>
    <row r="270" spans="3:31" s="252" customFormat="1" x14ac:dyDescent="0.15">
      <c r="C270" s="29" t="s">
        <v>75</v>
      </c>
      <c r="D270" s="239">
        <v>5</v>
      </c>
      <c r="E270" s="91"/>
      <c r="F270" s="91"/>
      <c r="G270" s="91"/>
      <c r="H270" s="91"/>
      <c r="I270" s="91"/>
      <c r="J270" s="67"/>
      <c r="K270" s="67"/>
      <c r="L270" s="67"/>
      <c r="M270" s="67"/>
      <c r="N270" s="67"/>
      <c r="O270" s="67"/>
      <c r="P270" s="67"/>
      <c r="Q270" s="67"/>
      <c r="R270" s="67"/>
      <c r="S270" s="67"/>
      <c r="T270" s="67"/>
      <c r="U270" s="67"/>
      <c r="V270" s="67"/>
      <c r="W270" s="67"/>
      <c r="X270" s="91"/>
      <c r="Y270" s="91"/>
      <c r="Z270" s="91"/>
      <c r="AA270" s="91"/>
      <c r="AB270" s="91"/>
      <c r="AC270" s="47">
        <f t="shared" si="60"/>
        <v>0</v>
      </c>
      <c r="AD270" s="220">
        <f t="shared" si="61"/>
        <v>31</v>
      </c>
      <c r="AE270" s="241">
        <f t="shared" si="62"/>
        <v>5600</v>
      </c>
    </row>
    <row r="271" spans="3:31" s="252" customFormat="1" x14ac:dyDescent="0.15">
      <c r="C271" s="29" t="s">
        <v>84</v>
      </c>
      <c r="D271" s="239">
        <v>6</v>
      </c>
      <c r="E271" s="91"/>
      <c r="F271" s="91"/>
      <c r="G271" s="91"/>
      <c r="H271" s="91"/>
      <c r="I271" s="91"/>
      <c r="J271" s="67"/>
      <c r="K271" s="67"/>
      <c r="L271" s="67"/>
      <c r="M271" s="67"/>
      <c r="N271" s="67"/>
      <c r="O271" s="67"/>
      <c r="P271" s="67"/>
      <c r="Q271" s="67"/>
      <c r="R271" s="67"/>
      <c r="S271" s="67"/>
      <c r="T271" s="67"/>
      <c r="U271" s="67"/>
      <c r="V271" s="67"/>
      <c r="W271" s="67"/>
      <c r="X271" s="91"/>
      <c r="Y271" s="91"/>
      <c r="Z271" s="91"/>
      <c r="AA271" s="91"/>
      <c r="AB271" s="91"/>
      <c r="AC271" s="47">
        <f t="shared" si="60"/>
        <v>0</v>
      </c>
      <c r="AD271" s="220">
        <f t="shared" si="61"/>
        <v>30</v>
      </c>
      <c r="AE271" s="241">
        <f t="shared" si="62"/>
        <v>5631</v>
      </c>
    </row>
    <row r="272" spans="3:31" s="252" customFormat="1" x14ac:dyDescent="0.15">
      <c r="C272" s="29" t="s">
        <v>85</v>
      </c>
      <c r="D272" s="239">
        <v>7</v>
      </c>
      <c r="E272" s="91"/>
      <c r="F272" s="91"/>
      <c r="G272" s="91"/>
      <c r="H272" s="91"/>
      <c r="I272" s="91"/>
      <c r="J272" s="67"/>
      <c r="K272" s="67"/>
      <c r="L272" s="67"/>
      <c r="M272" s="67"/>
      <c r="N272" s="67"/>
      <c r="O272" s="67"/>
      <c r="P272" s="67"/>
      <c r="Q272" s="67"/>
      <c r="R272" s="67"/>
      <c r="S272" s="67"/>
      <c r="T272" s="67"/>
      <c r="U272" s="67"/>
      <c r="V272" s="67"/>
      <c r="W272" s="67"/>
      <c r="X272" s="91"/>
      <c r="Y272" s="91"/>
      <c r="Z272" s="91"/>
      <c r="AA272" s="91"/>
      <c r="AB272" s="91"/>
      <c r="AC272" s="47">
        <f t="shared" si="60"/>
        <v>0</v>
      </c>
      <c r="AD272" s="220">
        <f t="shared" si="61"/>
        <v>31</v>
      </c>
      <c r="AE272" s="241">
        <f t="shared" si="62"/>
        <v>5661</v>
      </c>
    </row>
    <row r="273" spans="3:31" s="252" customFormat="1" x14ac:dyDescent="0.15">
      <c r="C273" s="29" t="s">
        <v>86</v>
      </c>
      <c r="D273" s="239">
        <v>8</v>
      </c>
      <c r="E273" s="91"/>
      <c r="F273" s="91"/>
      <c r="G273" s="91"/>
      <c r="H273" s="91"/>
      <c r="I273" s="91"/>
      <c r="J273" s="67"/>
      <c r="K273" s="67"/>
      <c r="L273" s="67"/>
      <c r="M273" s="67"/>
      <c r="N273" s="67"/>
      <c r="O273" s="67"/>
      <c r="P273" s="67"/>
      <c r="Q273" s="67"/>
      <c r="R273" s="67"/>
      <c r="S273" s="67"/>
      <c r="T273" s="67"/>
      <c r="U273" s="67"/>
      <c r="V273" s="67"/>
      <c r="W273" s="67"/>
      <c r="X273" s="91"/>
      <c r="Y273" s="91"/>
      <c r="Z273" s="91"/>
      <c r="AA273" s="91"/>
      <c r="AB273" s="91"/>
      <c r="AC273" s="47">
        <f t="shared" si="60"/>
        <v>0</v>
      </c>
      <c r="AD273" s="220">
        <f t="shared" si="61"/>
        <v>31</v>
      </c>
      <c r="AE273" s="241">
        <f t="shared" si="62"/>
        <v>5692</v>
      </c>
    </row>
    <row r="274" spans="3:31" s="252" customFormat="1" x14ac:dyDescent="0.15">
      <c r="C274" s="29" t="s">
        <v>87</v>
      </c>
      <c r="D274" s="239">
        <v>9</v>
      </c>
      <c r="E274" s="91"/>
      <c r="F274" s="91"/>
      <c r="G274" s="91"/>
      <c r="H274" s="91"/>
      <c r="I274" s="91"/>
      <c r="J274" s="67"/>
      <c r="K274" s="67"/>
      <c r="L274" s="67"/>
      <c r="M274" s="67"/>
      <c r="N274" s="67"/>
      <c r="O274" s="67"/>
      <c r="P274" s="67"/>
      <c r="Q274" s="67"/>
      <c r="R274" s="67"/>
      <c r="S274" s="67"/>
      <c r="T274" s="67"/>
      <c r="U274" s="67"/>
      <c r="V274" s="67"/>
      <c r="W274" s="67"/>
      <c r="X274" s="91"/>
      <c r="Y274" s="91"/>
      <c r="Z274" s="91"/>
      <c r="AA274" s="91"/>
      <c r="AB274" s="91"/>
      <c r="AC274" s="47">
        <f t="shared" si="60"/>
        <v>0</v>
      </c>
      <c r="AD274" s="220">
        <f t="shared" si="61"/>
        <v>30</v>
      </c>
      <c r="AE274" s="241">
        <f t="shared" si="62"/>
        <v>5723</v>
      </c>
    </row>
    <row r="275" spans="3:31" s="252" customFormat="1" x14ac:dyDescent="0.15">
      <c r="C275" s="29" t="s">
        <v>88</v>
      </c>
      <c r="D275" s="239">
        <v>10</v>
      </c>
      <c r="E275" s="91"/>
      <c r="F275" s="91"/>
      <c r="G275" s="91"/>
      <c r="H275" s="91"/>
      <c r="I275" s="91"/>
      <c r="J275" s="67"/>
      <c r="K275" s="67"/>
      <c r="L275" s="67"/>
      <c r="M275" s="67"/>
      <c r="N275" s="67"/>
      <c r="O275" s="67"/>
      <c r="P275" s="67"/>
      <c r="Q275" s="67"/>
      <c r="R275" s="67"/>
      <c r="S275" s="67"/>
      <c r="T275" s="67"/>
      <c r="U275" s="67"/>
      <c r="V275" s="67"/>
      <c r="W275" s="67"/>
      <c r="X275" s="91"/>
      <c r="Y275" s="91"/>
      <c r="Z275" s="91"/>
      <c r="AA275" s="91"/>
      <c r="AB275" s="91"/>
      <c r="AC275" s="47">
        <f t="shared" si="60"/>
        <v>0</v>
      </c>
      <c r="AD275" s="220">
        <f t="shared" si="61"/>
        <v>31</v>
      </c>
      <c r="AE275" s="241">
        <f t="shared" si="62"/>
        <v>5753</v>
      </c>
    </row>
    <row r="276" spans="3:31" s="252" customFormat="1" x14ac:dyDescent="0.15">
      <c r="C276" s="29" t="s">
        <v>89</v>
      </c>
      <c r="D276" s="239">
        <v>11</v>
      </c>
      <c r="E276" s="91"/>
      <c r="F276" s="91"/>
      <c r="G276" s="91"/>
      <c r="H276" s="91"/>
      <c r="I276" s="91"/>
      <c r="J276" s="67"/>
      <c r="K276" s="67"/>
      <c r="L276" s="67"/>
      <c r="M276" s="67"/>
      <c r="N276" s="67"/>
      <c r="O276" s="67"/>
      <c r="P276" s="67"/>
      <c r="Q276" s="67"/>
      <c r="R276" s="67"/>
      <c r="S276" s="67"/>
      <c r="T276" s="67"/>
      <c r="U276" s="67"/>
      <c r="V276" s="67"/>
      <c r="W276" s="67"/>
      <c r="X276" s="91"/>
      <c r="Y276" s="91"/>
      <c r="Z276" s="91"/>
      <c r="AA276" s="91"/>
      <c r="AB276" s="91"/>
      <c r="AC276" s="47">
        <f t="shared" si="60"/>
        <v>0</v>
      </c>
      <c r="AD276" s="220">
        <f t="shared" si="61"/>
        <v>30</v>
      </c>
      <c r="AE276" s="241">
        <f t="shared" si="62"/>
        <v>5784</v>
      </c>
    </row>
    <row r="277" spans="3:31" s="252" customFormat="1" ht="14" thickBot="1" x14ac:dyDescent="0.2">
      <c r="C277" s="29" t="s">
        <v>90</v>
      </c>
      <c r="D277" s="239">
        <v>12</v>
      </c>
      <c r="E277" s="91"/>
      <c r="F277" s="91"/>
      <c r="G277" s="91"/>
      <c r="H277" s="91"/>
      <c r="I277" s="91"/>
      <c r="J277" s="67"/>
      <c r="K277" s="67"/>
      <c r="L277" s="67"/>
      <c r="M277" s="67"/>
      <c r="N277" s="67"/>
      <c r="O277" s="67"/>
      <c r="P277" s="67"/>
      <c r="Q277" s="67"/>
      <c r="R277" s="67"/>
      <c r="S277" s="67"/>
      <c r="T277" s="67"/>
      <c r="U277" s="67"/>
      <c r="V277" s="67"/>
      <c r="W277" s="67"/>
      <c r="X277" s="91"/>
      <c r="Y277" s="91"/>
      <c r="Z277" s="91"/>
      <c r="AA277" s="91"/>
      <c r="AB277" s="91"/>
      <c r="AC277" s="47">
        <f t="shared" si="60"/>
        <v>0</v>
      </c>
      <c r="AD277" s="220">
        <f t="shared" si="61"/>
        <v>31</v>
      </c>
      <c r="AE277" s="241">
        <f t="shared" si="62"/>
        <v>5814</v>
      </c>
    </row>
    <row r="278" spans="3:31" s="252" customFormat="1" ht="14" thickBot="1" x14ac:dyDescent="0.2">
      <c r="C278" s="37" t="s">
        <v>91</v>
      </c>
      <c r="D278" s="27"/>
      <c r="E278" s="26">
        <f t="shared" ref="E278:AB278" si="63">SUMPRODUCT(E266:E277,$AD266:$AD277)</f>
        <v>0</v>
      </c>
      <c r="F278" s="26">
        <f t="shared" si="63"/>
        <v>0</v>
      </c>
      <c r="G278" s="26">
        <f t="shared" si="63"/>
        <v>0</v>
      </c>
      <c r="H278" s="26">
        <f t="shared" si="63"/>
        <v>0</v>
      </c>
      <c r="I278" s="26">
        <f t="shared" si="63"/>
        <v>0</v>
      </c>
      <c r="J278" s="26">
        <f t="shared" si="63"/>
        <v>0</v>
      </c>
      <c r="K278" s="26">
        <f t="shared" si="63"/>
        <v>0</v>
      </c>
      <c r="L278" s="26">
        <f t="shared" si="63"/>
        <v>0</v>
      </c>
      <c r="M278" s="26">
        <f t="shared" si="63"/>
        <v>0</v>
      </c>
      <c r="N278" s="26">
        <f t="shared" si="63"/>
        <v>0</v>
      </c>
      <c r="O278" s="26">
        <f t="shared" si="63"/>
        <v>0</v>
      </c>
      <c r="P278" s="26">
        <f t="shared" si="63"/>
        <v>0</v>
      </c>
      <c r="Q278" s="26">
        <f t="shared" si="63"/>
        <v>0</v>
      </c>
      <c r="R278" s="26">
        <f t="shared" si="63"/>
        <v>0</v>
      </c>
      <c r="S278" s="26">
        <f t="shared" si="63"/>
        <v>0</v>
      </c>
      <c r="T278" s="26">
        <f t="shared" si="63"/>
        <v>0</v>
      </c>
      <c r="U278" s="26">
        <f t="shared" si="63"/>
        <v>0</v>
      </c>
      <c r="V278" s="26">
        <f t="shared" si="63"/>
        <v>0</v>
      </c>
      <c r="W278" s="26">
        <f t="shared" si="63"/>
        <v>0</v>
      </c>
      <c r="X278" s="26">
        <f t="shared" si="63"/>
        <v>0</v>
      </c>
      <c r="Y278" s="26">
        <f t="shared" si="63"/>
        <v>0</v>
      </c>
      <c r="Z278" s="26">
        <f t="shared" si="63"/>
        <v>0</v>
      </c>
      <c r="AA278" s="26">
        <f t="shared" si="63"/>
        <v>0</v>
      </c>
      <c r="AB278" s="26">
        <f t="shared" si="63"/>
        <v>0</v>
      </c>
      <c r="AC278" s="48">
        <f>SUM(AC266:AC277)</f>
        <v>0</v>
      </c>
      <c r="AD278" s="221"/>
      <c r="AE278" s="239"/>
    </row>
    <row r="279" spans="3:31" s="252" customFormat="1" ht="14" thickBot="1" x14ac:dyDescent="0.2">
      <c r="C279" s="29"/>
      <c r="D279" s="27"/>
      <c r="E279" s="27"/>
      <c r="F279" s="27"/>
      <c r="G279" s="27"/>
      <c r="H279" s="27"/>
      <c r="I279" s="27"/>
      <c r="J279" s="27"/>
      <c r="K279" s="27"/>
      <c r="L279" s="27"/>
      <c r="M279" s="27"/>
      <c r="N279" s="27"/>
      <c r="O279" s="27"/>
      <c r="P279" s="27"/>
      <c r="Q279" s="27"/>
      <c r="R279" s="27"/>
      <c r="S279" s="27"/>
      <c r="T279" s="27"/>
      <c r="U279" s="27"/>
      <c r="V279" s="27"/>
      <c r="W279" s="27"/>
      <c r="X279" s="27"/>
      <c r="Y279" s="27"/>
      <c r="Z279" s="27"/>
      <c r="AA279" s="27"/>
      <c r="AB279" s="27"/>
      <c r="AC279" s="49" t="str">
        <f>IF(AC278=SUM(E278:AB278),"","ERROR")</f>
        <v/>
      </c>
      <c r="AD279" s="221"/>
      <c r="AE279" s="239"/>
    </row>
    <row r="280" spans="3:31" s="252" customFormat="1" x14ac:dyDescent="0.15">
      <c r="C280" s="29"/>
      <c r="D280" s="45">
        <f>D263+1</f>
        <v>17</v>
      </c>
      <c r="E280" s="28">
        <f>E263+1</f>
        <v>1916</v>
      </c>
      <c r="F280" s="27"/>
      <c r="G280" s="27"/>
      <c r="H280" s="27"/>
      <c r="I280" s="27"/>
      <c r="J280" s="27"/>
      <c r="K280" s="27"/>
      <c r="L280" s="27"/>
      <c r="M280" s="27"/>
      <c r="N280" s="27"/>
      <c r="O280" s="27"/>
      <c r="P280" s="27"/>
      <c r="Q280" s="27"/>
      <c r="R280" s="27"/>
      <c r="S280" s="27"/>
      <c r="T280" s="27"/>
      <c r="U280" s="27"/>
      <c r="V280" s="27"/>
      <c r="W280" s="27"/>
      <c r="X280" s="27"/>
      <c r="Y280" s="27"/>
      <c r="Z280" s="27"/>
      <c r="AA280" s="27"/>
      <c r="AB280" s="27"/>
      <c r="AC280" s="50"/>
      <c r="AD280" s="221"/>
      <c r="AE280" s="239"/>
    </row>
    <row r="281" spans="3:31" s="252" customFormat="1" x14ac:dyDescent="0.15">
      <c r="C281" s="29"/>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50"/>
      <c r="AD281" s="221"/>
      <c r="AE281" s="239"/>
    </row>
    <row r="282" spans="3:31" s="252" customFormat="1" x14ac:dyDescent="0.15">
      <c r="C282" s="29" t="s">
        <v>9</v>
      </c>
      <c r="D282" s="29"/>
      <c r="E282" s="89">
        <v>100</v>
      </c>
      <c r="F282" s="89">
        <v>200</v>
      </c>
      <c r="G282" s="89">
        <v>300</v>
      </c>
      <c r="H282" s="89">
        <v>400</v>
      </c>
      <c r="I282" s="89">
        <v>500</v>
      </c>
      <c r="J282" s="249">
        <v>600</v>
      </c>
      <c r="K282" s="249">
        <v>700</v>
      </c>
      <c r="L282" s="249">
        <v>800</v>
      </c>
      <c r="M282" s="249">
        <v>900</v>
      </c>
      <c r="N282" s="66">
        <v>1000</v>
      </c>
      <c r="O282" s="66">
        <v>1100</v>
      </c>
      <c r="P282" s="66">
        <v>1200</v>
      </c>
      <c r="Q282" s="66">
        <v>1300</v>
      </c>
      <c r="R282" s="66">
        <v>1400</v>
      </c>
      <c r="S282" s="66">
        <v>1500</v>
      </c>
      <c r="T282" s="66">
        <v>1600</v>
      </c>
      <c r="U282" s="66">
        <v>1700</v>
      </c>
      <c r="V282" s="66">
        <v>1800</v>
      </c>
      <c r="W282" s="66">
        <v>1900</v>
      </c>
      <c r="X282" s="90">
        <v>2000</v>
      </c>
      <c r="Y282" s="90">
        <v>2100</v>
      </c>
      <c r="Z282" s="90">
        <v>2200</v>
      </c>
      <c r="AA282" s="90">
        <v>2300</v>
      </c>
      <c r="AB282" s="90">
        <v>2400</v>
      </c>
      <c r="AC282" s="51" t="s">
        <v>79</v>
      </c>
      <c r="AD282" s="219" t="s">
        <v>162</v>
      </c>
      <c r="AE282" s="239"/>
    </row>
    <row r="283" spans="3:31" s="252" customFormat="1" x14ac:dyDescent="0.15">
      <c r="C283" s="29" t="s">
        <v>80</v>
      </c>
      <c r="D283" s="239">
        <v>1</v>
      </c>
      <c r="E283" s="91"/>
      <c r="F283" s="91"/>
      <c r="G283" s="91"/>
      <c r="H283" s="91"/>
      <c r="I283" s="91"/>
      <c r="J283" s="67"/>
      <c r="K283" s="67"/>
      <c r="L283" s="67"/>
      <c r="M283" s="67"/>
      <c r="N283" s="67"/>
      <c r="O283" s="67"/>
      <c r="P283" s="67"/>
      <c r="Q283" s="67"/>
      <c r="R283" s="67"/>
      <c r="S283" s="67"/>
      <c r="T283" s="67"/>
      <c r="U283" s="67"/>
      <c r="V283" s="67"/>
      <c r="W283" s="67"/>
      <c r="X283" s="91"/>
      <c r="Y283" s="91"/>
      <c r="Z283" s="91"/>
      <c r="AA283" s="91"/>
      <c r="AB283" s="91"/>
      <c r="AC283" s="47">
        <f>SUM(E283:AB283)*AD283</f>
        <v>0</v>
      </c>
      <c r="AD283" s="220">
        <f>DAY(EOMONTH(AE283,0))</f>
        <v>31</v>
      </c>
      <c r="AE283" s="241">
        <f>DATE($E$280,D283,1)</f>
        <v>5845</v>
      </c>
    </row>
    <row r="284" spans="3:31" s="252" customFormat="1" x14ac:dyDescent="0.15">
      <c r="C284" s="29" t="s">
        <v>81</v>
      </c>
      <c r="D284" s="239">
        <v>2</v>
      </c>
      <c r="E284" s="91"/>
      <c r="F284" s="91"/>
      <c r="G284" s="91"/>
      <c r="H284" s="91"/>
      <c r="I284" s="91"/>
      <c r="J284" s="67"/>
      <c r="K284" s="67"/>
      <c r="L284" s="67"/>
      <c r="M284" s="67"/>
      <c r="N284" s="67"/>
      <c r="O284" s="67"/>
      <c r="P284" s="67"/>
      <c r="Q284" s="67"/>
      <c r="R284" s="67"/>
      <c r="S284" s="67"/>
      <c r="T284" s="67"/>
      <c r="U284" s="67"/>
      <c r="V284" s="67"/>
      <c r="W284" s="67"/>
      <c r="X284" s="91"/>
      <c r="Y284" s="91"/>
      <c r="Z284" s="91"/>
      <c r="AA284" s="91"/>
      <c r="AB284" s="91"/>
      <c r="AC284" s="47">
        <f t="shared" ref="AC284:AC294" si="64">SUM(E284:AB284)*AD284</f>
        <v>0</v>
      </c>
      <c r="AD284" s="220">
        <f t="shared" ref="AD284:AD294" si="65">DAY(EOMONTH(AE284,0))</f>
        <v>29</v>
      </c>
      <c r="AE284" s="241">
        <f t="shared" ref="AE284:AE294" si="66">DATE($E$280,D284,1)</f>
        <v>5876</v>
      </c>
    </row>
    <row r="285" spans="3:31" s="252" customFormat="1" x14ac:dyDescent="0.15">
      <c r="C285" s="29" t="s">
        <v>82</v>
      </c>
      <c r="D285" s="239">
        <v>3</v>
      </c>
      <c r="E285" s="91"/>
      <c r="F285" s="91"/>
      <c r="G285" s="91"/>
      <c r="H285" s="91"/>
      <c r="I285" s="91"/>
      <c r="J285" s="67"/>
      <c r="K285" s="67"/>
      <c r="L285" s="67"/>
      <c r="M285" s="67"/>
      <c r="N285" s="67"/>
      <c r="O285" s="67"/>
      <c r="P285" s="67"/>
      <c r="Q285" s="67"/>
      <c r="R285" s="67"/>
      <c r="S285" s="67"/>
      <c r="T285" s="67"/>
      <c r="U285" s="67"/>
      <c r="V285" s="67"/>
      <c r="W285" s="67"/>
      <c r="X285" s="91"/>
      <c r="Y285" s="91"/>
      <c r="Z285" s="91"/>
      <c r="AA285" s="91"/>
      <c r="AB285" s="91"/>
      <c r="AC285" s="47">
        <f t="shared" si="64"/>
        <v>0</v>
      </c>
      <c r="AD285" s="220">
        <f t="shared" si="65"/>
        <v>31</v>
      </c>
      <c r="AE285" s="241">
        <f t="shared" si="66"/>
        <v>5905</v>
      </c>
    </row>
    <row r="286" spans="3:31" s="252" customFormat="1" x14ac:dyDescent="0.15">
      <c r="C286" s="29" t="s">
        <v>83</v>
      </c>
      <c r="D286" s="239">
        <v>4</v>
      </c>
      <c r="E286" s="91"/>
      <c r="F286" s="91"/>
      <c r="G286" s="91"/>
      <c r="H286" s="91"/>
      <c r="I286" s="91"/>
      <c r="J286" s="67"/>
      <c r="K286" s="67"/>
      <c r="L286" s="67"/>
      <c r="M286" s="67"/>
      <c r="N286" s="67"/>
      <c r="O286" s="67"/>
      <c r="P286" s="67"/>
      <c r="Q286" s="67"/>
      <c r="R286" s="67"/>
      <c r="S286" s="67"/>
      <c r="T286" s="67"/>
      <c r="U286" s="67"/>
      <c r="V286" s="67"/>
      <c r="W286" s="67"/>
      <c r="X286" s="91"/>
      <c r="Y286" s="91"/>
      <c r="Z286" s="91"/>
      <c r="AA286" s="91"/>
      <c r="AB286" s="91"/>
      <c r="AC286" s="47">
        <f t="shared" si="64"/>
        <v>0</v>
      </c>
      <c r="AD286" s="220">
        <f t="shared" si="65"/>
        <v>30</v>
      </c>
      <c r="AE286" s="241">
        <f t="shared" si="66"/>
        <v>5936</v>
      </c>
    </row>
    <row r="287" spans="3:31" s="252" customFormat="1" x14ac:dyDescent="0.15">
      <c r="C287" s="29" t="s">
        <v>75</v>
      </c>
      <c r="D287" s="239">
        <v>5</v>
      </c>
      <c r="E287" s="91"/>
      <c r="F287" s="91"/>
      <c r="G287" s="91"/>
      <c r="H287" s="91"/>
      <c r="I287" s="91"/>
      <c r="J287" s="67"/>
      <c r="K287" s="67"/>
      <c r="L287" s="67"/>
      <c r="M287" s="67"/>
      <c r="N287" s="67"/>
      <c r="O287" s="67"/>
      <c r="P287" s="67"/>
      <c r="Q287" s="67"/>
      <c r="R287" s="67"/>
      <c r="S287" s="67"/>
      <c r="T287" s="67"/>
      <c r="U287" s="67"/>
      <c r="V287" s="67"/>
      <c r="W287" s="67"/>
      <c r="X287" s="91"/>
      <c r="Y287" s="91"/>
      <c r="Z287" s="91"/>
      <c r="AA287" s="91"/>
      <c r="AB287" s="91"/>
      <c r="AC287" s="47">
        <f t="shared" si="64"/>
        <v>0</v>
      </c>
      <c r="AD287" s="220">
        <f t="shared" si="65"/>
        <v>31</v>
      </c>
      <c r="AE287" s="241">
        <f t="shared" si="66"/>
        <v>5966</v>
      </c>
    </row>
    <row r="288" spans="3:31" s="252" customFormat="1" x14ac:dyDescent="0.15">
      <c r="C288" s="29" t="s">
        <v>84</v>
      </c>
      <c r="D288" s="239">
        <v>6</v>
      </c>
      <c r="E288" s="91"/>
      <c r="F288" s="91"/>
      <c r="G288" s="91"/>
      <c r="H288" s="91"/>
      <c r="I288" s="91"/>
      <c r="J288" s="67"/>
      <c r="K288" s="67"/>
      <c r="L288" s="67"/>
      <c r="M288" s="67"/>
      <c r="N288" s="67"/>
      <c r="O288" s="67"/>
      <c r="P288" s="67"/>
      <c r="Q288" s="67"/>
      <c r="R288" s="67"/>
      <c r="S288" s="67"/>
      <c r="T288" s="67"/>
      <c r="U288" s="67"/>
      <c r="V288" s="67"/>
      <c r="W288" s="67"/>
      <c r="X288" s="91"/>
      <c r="Y288" s="91"/>
      <c r="Z288" s="91"/>
      <c r="AA288" s="91"/>
      <c r="AB288" s="91"/>
      <c r="AC288" s="47">
        <f t="shared" si="64"/>
        <v>0</v>
      </c>
      <c r="AD288" s="220">
        <f t="shared" si="65"/>
        <v>30</v>
      </c>
      <c r="AE288" s="241">
        <f t="shared" si="66"/>
        <v>5997</v>
      </c>
    </row>
    <row r="289" spans="3:31" s="252" customFormat="1" x14ac:dyDescent="0.15">
      <c r="C289" s="29" t="s">
        <v>85</v>
      </c>
      <c r="D289" s="239">
        <v>7</v>
      </c>
      <c r="E289" s="91"/>
      <c r="F289" s="91"/>
      <c r="G289" s="91"/>
      <c r="H289" s="91"/>
      <c r="I289" s="91"/>
      <c r="J289" s="67"/>
      <c r="K289" s="67"/>
      <c r="L289" s="67"/>
      <c r="M289" s="67"/>
      <c r="N289" s="67"/>
      <c r="O289" s="67"/>
      <c r="P289" s="67"/>
      <c r="Q289" s="67"/>
      <c r="R289" s="67"/>
      <c r="S289" s="67"/>
      <c r="T289" s="67"/>
      <c r="U289" s="67"/>
      <c r="V289" s="67"/>
      <c r="W289" s="67"/>
      <c r="X289" s="91"/>
      <c r="Y289" s="91"/>
      <c r="Z289" s="91"/>
      <c r="AA289" s="91"/>
      <c r="AB289" s="91"/>
      <c r="AC289" s="47">
        <f t="shared" si="64"/>
        <v>0</v>
      </c>
      <c r="AD289" s="220">
        <f t="shared" si="65"/>
        <v>31</v>
      </c>
      <c r="AE289" s="241">
        <f t="shared" si="66"/>
        <v>6027</v>
      </c>
    </row>
    <row r="290" spans="3:31" s="252" customFormat="1" x14ac:dyDescent="0.15">
      <c r="C290" s="29" t="s">
        <v>86</v>
      </c>
      <c r="D290" s="239">
        <v>8</v>
      </c>
      <c r="E290" s="91"/>
      <c r="F290" s="91"/>
      <c r="G290" s="91"/>
      <c r="H290" s="91"/>
      <c r="I290" s="91"/>
      <c r="J290" s="67"/>
      <c r="K290" s="67"/>
      <c r="L290" s="67"/>
      <c r="M290" s="67"/>
      <c r="N290" s="67"/>
      <c r="O290" s="67"/>
      <c r="P290" s="67"/>
      <c r="Q290" s="67"/>
      <c r="R290" s="67"/>
      <c r="S290" s="67"/>
      <c r="T290" s="67"/>
      <c r="U290" s="67"/>
      <c r="V290" s="67"/>
      <c r="W290" s="67"/>
      <c r="X290" s="91"/>
      <c r="Y290" s="91"/>
      <c r="Z290" s="91"/>
      <c r="AA290" s="91"/>
      <c r="AB290" s="91"/>
      <c r="AC290" s="47">
        <f t="shared" si="64"/>
        <v>0</v>
      </c>
      <c r="AD290" s="220">
        <f t="shared" si="65"/>
        <v>31</v>
      </c>
      <c r="AE290" s="241">
        <f t="shared" si="66"/>
        <v>6058</v>
      </c>
    </row>
    <row r="291" spans="3:31" s="252" customFormat="1" x14ac:dyDescent="0.15">
      <c r="C291" s="29" t="s">
        <v>87</v>
      </c>
      <c r="D291" s="239">
        <v>9</v>
      </c>
      <c r="E291" s="91"/>
      <c r="F291" s="91"/>
      <c r="G291" s="91"/>
      <c r="H291" s="91"/>
      <c r="I291" s="91"/>
      <c r="J291" s="67"/>
      <c r="K291" s="67"/>
      <c r="L291" s="67"/>
      <c r="M291" s="67"/>
      <c r="N291" s="67"/>
      <c r="O291" s="67"/>
      <c r="P291" s="67"/>
      <c r="Q291" s="67"/>
      <c r="R291" s="67"/>
      <c r="S291" s="67"/>
      <c r="T291" s="67"/>
      <c r="U291" s="67"/>
      <c r="V291" s="67"/>
      <c r="W291" s="67"/>
      <c r="X291" s="91"/>
      <c r="Y291" s="91"/>
      <c r="Z291" s="91"/>
      <c r="AA291" s="91"/>
      <c r="AB291" s="91"/>
      <c r="AC291" s="47">
        <f t="shared" si="64"/>
        <v>0</v>
      </c>
      <c r="AD291" s="220">
        <f t="shared" si="65"/>
        <v>30</v>
      </c>
      <c r="AE291" s="241">
        <f t="shared" si="66"/>
        <v>6089</v>
      </c>
    </row>
    <row r="292" spans="3:31" s="252" customFormat="1" x14ac:dyDescent="0.15">
      <c r="C292" s="29" t="s">
        <v>88</v>
      </c>
      <c r="D292" s="239">
        <v>10</v>
      </c>
      <c r="E292" s="91"/>
      <c r="F292" s="91"/>
      <c r="G292" s="91"/>
      <c r="H292" s="91"/>
      <c r="I292" s="91"/>
      <c r="J292" s="67"/>
      <c r="K292" s="67"/>
      <c r="L292" s="67"/>
      <c r="M292" s="67"/>
      <c r="N292" s="67"/>
      <c r="O292" s="67"/>
      <c r="P292" s="67"/>
      <c r="Q292" s="67"/>
      <c r="R292" s="67"/>
      <c r="S292" s="67"/>
      <c r="T292" s="67"/>
      <c r="U292" s="67"/>
      <c r="V292" s="67"/>
      <c r="W292" s="67"/>
      <c r="X292" s="91"/>
      <c r="Y292" s="91"/>
      <c r="Z292" s="91"/>
      <c r="AA292" s="91"/>
      <c r="AB292" s="91"/>
      <c r="AC292" s="47">
        <f t="shared" si="64"/>
        <v>0</v>
      </c>
      <c r="AD292" s="220">
        <f t="shared" si="65"/>
        <v>31</v>
      </c>
      <c r="AE292" s="241">
        <f t="shared" si="66"/>
        <v>6119</v>
      </c>
    </row>
    <row r="293" spans="3:31" s="252" customFormat="1" x14ac:dyDescent="0.15">
      <c r="C293" s="29" t="s">
        <v>89</v>
      </c>
      <c r="D293" s="239">
        <v>11</v>
      </c>
      <c r="E293" s="91"/>
      <c r="F293" s="91"/>
      <c r="G293" s="91"/>
      <c r="H293" s="91"/>
      <c r="I293" s="91"/>
      <c r="J293" s="67"/>
      <c r="K293" s="67"/>
      <c r="L293" s="67"/>
      <c r="M293" s="67"/>
      <c r="N293" s="67"/>
      <c r="O293" s="67"/>
      <c r="P293" s="67"/>
      <c r="Q293" s="67"/>
      <c r="R293" s="67"/>
      <c r="S293" s="67"/>
      <c r="T293" s="67"/>
      <c r="U293" s="67"/>
      <c r="V293" s="67"/>
      <c r="W293" s="67"/>
      <c r="X293" s="91"/>
      <c r="Y293" s="91"/>
      <c r="Z293" s="91"/>
      <c r="AA293" s="91"/>
      <c r="AB293" s="91"/>
      <c r="AC293" s="47">
        <f t="shared" si="64"/>
        <v>0</v>
      </c>
      <c r="AD293" s="220">
        <f t="shared" si="65"/>
        <v>30</v>
      </c>
      <c r="AE293" s="241">
        <f t="shared" si="66"/>
        <v>6150</v>
      </c>
    </row>
    <row r="294" spans="3:31" s="252" customFormat="1" ht="14" thickBot="1" x14ac:dyDescent="0.2">
      <c r="C294" s="29" t="s">
        <v>90</v>
      </c>
      <c r="D294" s="239">
        <v>12</v>
      </c>
      <c r="E294" s="91"/>
      <c r="F294" s="91"/>
      <c r="G294" s="91"/>
      <c r="H294" s="91"/>
      <c r="I294" s="91"/>
      <c r="J294" s="67"/>
      <c r="K294" s="67"/>
      <c r="L294" s="67"/>
      <c r="M294" s="67"/>
      <c r="N294" s="67"/>
      <c r="O294" s="67"/>
      <c r="P294" s="67"/>
      <c r="Q294" s="67"/>
      <c r="R294" s="67"/>
      <c r="S294" s="67"/>
      <c r="T294" s="67"/>
      <c r="U294" s="67"/>
      <c r="V294" s="67"/>
      <c r="W294" s="67"/>
      <c r="X294" s="91"/>
      <c r="Y294" s="91"/>
      <c r="Z294" s="91"/>
      <c r="AA294" s="91"/>
      <c r="AB294" s="91"/>
      <c r="AC294" s="47">
        <f t="shared" si="64"/>
        <v>0</v>
      </c>
      <c r="AD294" s="220">
        <f t="shared" si="65"/>
        <v>31</v>
      </c>
      <c r="AE294" s="241">
        <f t="shared" si="66"/>
        <v>6180</v>
      </c>
    </row>
    <row r="295" spans="3:31" s="252" customFormat="1" ht="14" thickBot="1" x14ac:dyDescent="0.2">
      <c r="C295" s="37" t="s">
        <v>91</v>
      </c>
      <c r="D295" s="27"/>
      <c r="E295" s="26">
        <f t="shared" ref="E295:AB295" si="67">SUMPRODUCT(E283:E294,$AD283:$AD294)</f>
        <v>0</v>
      </c>
      <c r="F295" s="26">
        <f t="shared" si="67"/>
        <v>0</v>
      </c>
      <c r="G295" s="26">
        <f t="shared" si="67"/>
        <v>0</v>
      </c>
      <c r="H295" s="26">
        <f t="shared" si="67"/>
        <v>0</v>
      </c>
      <c r="I295" s="26">
        <f t="shared" si="67"/>
        <v>0</v>
      </c>
      <c r="J295" s="26">
        <f t="shared" si="67"/>
        <v>0</v>
      </c>
      <c r="K295" s="26">
        <f t="shared" si="67"/>
        <v>0</v>
      </c>
      <c r="L295" s="26">
        <f t="shared" si="67"/>
        <v>0</v>
      </c>
      <c r="M295" s="26">
        <f t="shared" si="67"/>
        <v>0</v>
      </c>
      <c r="N295" s="26">
        <f t="shared" si="67"/>
        <v>0</v>
      </c>
      <c r="O295" s="26">
        <f t="shared" si="67"/>
        <v>0</v>
      </c>
      <c r="P295" s="26">
        <f t="shared" si="67"/>
        <v>0</v>
      </c>
      <c r="Q295" s="26">
        <f t="shared" si="67"/>
        <v>0</v>
      </c>
      <c r="R295" s="26">
        <f t="shared" si="67"/>
        <v>0</v>
      </c>
      <c r="S295" s="26">
        <f t="shared" si="67"/>
        <v>0</v>
      </c>
      <c r="T295" s="26">
        <f t="shared" si="67"/>
        <v>0</v>
      </c>
      <c r="U295" s="26">
        <f t="shared" si="67"/>
        <v>0</v>
      </c>
      <c r="V295" s="26">
        <f t="shared" si="67"/>
        <v>0</v>
      </c>
      <c r="W295" s="26">
        <f t="shared" si="67"/>
        <v>0</v>
      </c>
      <c r="X295" s="26">
        <f t="shared" si="67"/>
        <v>0</v>
      </c>
      <c r="Y295" s="26">
        <f t="shared" si="67"/>
        <v>0</v>
      </c>
      <c r="Z295" s="26">
        <f t="shared" si="67"/>
        <v>0</v>
      </c>
      <c r="AA295" s="26">
        <f t="shared" si="67"/>
        <v>0</v>
      </c>
      <c r="AB295" s="26">
        <f t="shared" si="67"/>
        <v>0</v>
      </c>
      <c r="AC295" s="48">
        <f>SUM(AC283:AC294)</f>
        <v>0</v>
      </c>
      <c r="AD295" s="218"/>
      <c r="AE295" s="239"/>
    </row>
    <row r="296" spans="3:31" s="252" customFormat="1" ht="14" thickBot="1" x14ac:dyDescent="0.2">
      <c r="C296" s="29"/>
      <c r="D296" s="27"/>
      <c r="E296" s="27"/>
      <c r="F296" s="27"/>
      <c r="G296" s="27"/>
      <c r="H296" s="27"/>
      <c r="I296" s="27"/>
      <c r="J296" s="27"/>
      <c r="K296" s="27"/>
      <c r="L296" s="27"/>
      <c r="M296" s="27"/>
      <c r="N296" s="27"/>
      <c r="O296" s="27"/>
      <c r="P296" s="27"/>
      <c r="Q296" s="27"/>
      <c r="R296" s="27"/>
      <c r="S296" s="27"/>
      <c r="T296" s="27"/>
      <c r="U296" s="27"/>
      <c r="V296" s="27"/>
      <c r="W296" s="27"/>
      <c r="X296" s="27"/>
      <c r="Y296" s="27"/>
      <c r="Z296" s="27"/>
      <c r="AA296" s="27"/>
      <c r="AB296" s="27"/>
      <c r="AC296" s="49" t="str">
        <f>IF(AC295=SUM(E295:AB295),"","ERROR")</f>
        <v/>
      </c>
      <c r="AD296" s="218"/>
      <c r="AE296" s="239"/>
    </row>
    <row r="297" spans="3:31" s="252" customFormat="1" x14ac:dyDescent="0.15">
      <c r="C297" s="29"/>
      <c r="D297" s="45">
        <f>D280+1</f>
        <v>18</v>
      </c>
      <c r="E297" s="28">
        <f>E280+1</f>
        <v>1917</v>
      </c>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50"/>
      <c r="AD297" s="218"/>
      <c r="AE297" s="239"/>
    </row>
    <row r="298" spans="3:31" s="252" customFormat="1" x14ac:dyDescent="0.15">
      <c r="C298" s="29"/>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50"/>
      <c r="AD298" s="218"/>
      <c r="AE298" s="239"/>
    </row>
    <row r="299" spans="3:31" s="252" customFormat="1" x14ac:dyDescent="0.15">
      <c r="C299" s="29" t="s">
        <v>9</v>
      </c>
      <c r="D299" s="29"/>
      <c r="E299" s="89">
        <v>100</v>
      </c>
      <c r="F299" s="89">
        <v>200</v>
      </c>
      <c r="G299" s="89">
        <v>300</v>
      </c>
      <c r="H299" s="89">
        <v>400</v>
      </c>
      <c r="I299" s="89">
        <v>500</v>
      </c>
      <c r="J299" s="249">
        <v>600</v>
      </c>
      <c r="K299" s="249">
        <v>700</v>
      </c>
      <c r="L299" s="249">
        <v>800</v>
      </c>
      <c r="M299" s="249">
        <v>900</v>
      </c>
      <c r="N299" s="66">
        <v>1000</v>
      </c>
      <c r="O299" s="66">
        <v>1100</v>
      </c>
      <c r="P299" s="66">
        <v>1200</v>
      </c>
      <c r="Q299" s="66">
        <v>1300</v>
      </c>
      <c r="R299" s="66">
        <v>1400</v>
      </c>
      <c r="S299" s="66">
        <v>1500</v>
      </c>
      <c r="T299" s="66">
        <v>1600</v>
      </c>
      <c r="U299" s="66">
        <v>1700</v>
      </c>
      <c r="V299" s="66">
        <v>1800</v>
      </c>
      <c r="W299" s="66">
        <v>1900</v>
      </c>
      <c r="X299" s="90">
        <v>2000</v>
      </c>
      <c r="Y299" s="90">
        <v>2100</v>
      </c>
      <c r="Z299" s="90">
        <v>2200</v>
      </c>
      <c r="AA299" s="90">
        <v>2300</v>
      </c>
      <c r="AB299" s="90">
        <v>2400</v>
      </c>
      <c r="AC299" s="51" t="s">
        <v>79</v>
      </c>
      <c r="AD299" s="219" t="s">
        <v>162</v>
      </c>
      <c r="AE299" s="239"/>
    </row>
    <row r="300" spans="3:31" s="252" customFormat="1" x14ac:dyDescent="0.15">
      <c r="C300" s="29" t="s">
        <v>80</v>
      </c>
      <c r="D300" s="239">
        <v>1</v>
      </c>
      <c r="E300" s="91"/>
      <c r="F300" s="91"/>
      <c r="G300" s="91"/>
      <c r="H300" s="91"/>
      <c r="I300" s="91"/>
      <c r="J300" s="67"/>
      <c r="K300" s="67"/>
      <c r="L300" s="67"/>
      <c r="M300" s="67"/>
      <c r="N300" s="67"/>
      <c r="O300" s="67"/>
      <c r="P300" s="67"/>
      <c r="Q300" s="67"/>
      <c r="R300" s="67"/>
      <c r="S300" s="67"/>
      <c r="T300" s="67"/>
      <c r="U300" s="67"/>
      <c r="V300" s="67"/>
      <c r="W300" s="67"/>
      <c r="X300" s="91"/>
      <c r="Y300" s="91"/>
      <c r="Z300" s="91"/>
      <c r="AA300" s="91"/>
      <c r="AB300" s="91"/>
      <c r="AC300" s="47">
        <f>SUM(E300:AB300)*AD300</f>
        <v>0</v>
      </c>
      <c r="AD300" s="220">
        <f>DAY(EOMONTH(AE300,0))</f>
        <v>31</v>
      </c>
      <c r="AE300" s="241">
        <f>DATE($E$297,D300,1)</f>
        <v>6211</v>
      </c>
    </row>
    <row r="301" spans="3:31" s="252" customFormat="1" x14ac:dyDescent="0.15">
      <c r="C301" s="29" t="s">
        <v>81</v>
      </c>
      <c r="D301" s="239">
        <v>2</v>
      </c>
      <c r="E301" s="91"/>
      <c r="F301" s="91"/>
      <c r="G301" s="91"/>
      <c r="H301" s="91"/>
      <c r="I301" s="91"/>
      <c r="J301" s="67"/>
      <c r="K301" s="67"/>
      <c r="L301" s="67"/>
      <c r="M301" s="67"/>
      <c r="N301" s="67"/>
      <c r="O301" s="67"/>
      <c r="P301" s="67"/>
      <c r="Q301" s="67"/>
      <c r="R301" s="67"/>
      <c r="S301" s="67"/>
      <c r="T301" s="67"/>
      <c r="U301" s="67"/>
      <c r="V301" s="67"/>
      <c r="W301" s="67"/>
      <c r="X301" s="91"/>
      <c r="Y301" s="91"/>
      <c r="Z301" s="91"/>
      <c r="AA301" s="91"/>
      <c r="AB301" s="91"/>
      <c r="AC301" s="47">
        <f t="shared" ref="AC301:AC311" si="68">SUM(E301:AB301)*AD301</f>
        <v>0</v>
      </c>
      <c r="AD301" s="220">
        <f t="shared" ref="AD301:AD311" si="69">DAY(EOMONTH(AE301,0))</f>
        <v>28</v>
      </c>
      <c r="AE301" s="241">
        <f t="shared" ref="AE301:AE311" si="70">DATE($E$297,D301,1)</f>
        <v>6242</v>
      </c>
    </row>
    <row r="302" spans="3:31" s="252" customFormat="1" x14ac:dyDescent="0.15">
      <c r="C302" s="29" t="s">
        <v>82</v>
      </c>
      <c r="D302" s="239">
        <v>3</v>
      </c>
      <c r="E302" s="91"/>
      <c r="F302" s="91"/>
      <c r="G302" s="91"/>
      <c r="H302" s="91"/>
      <c r="I302" s="91"/>
      <c r="J302" s="67"/>
      <c r="K302" s="67"/>
      <c r="L302" s="67"/>
      <c r="M302" s="67"/>
      <c r="N302" s="67"/>
      <c r="O302" s="67"/>
      <c r="P302" s="67"/>
      <c r="Q302" s="67"/>
      <c r="R302" s="67"/>
      <c r="S302" s="67"/>
      <c r="T302" s="67"/>
      <c r="U302" s="67"/>
      <c r="V302" s="67"/>
      <c r="W302" s="67"/>
      <c r="X302" s="91"/>
      <c r="Y302" s="91"/>
      <c r="Z302" s="91"/>
      <c r="AA302" s="91"/>
      <c r="AB302" s="91"/>
      <c r="AC302" s="47">
        <f t="shared" si="68"/>
        <v>0</v>
      </c>
      <c r="AD302" s="220">
        <f t="shared" si="69"/>
        <v>31</v>
      </c>
      <c r="AE302" s="241">
        <f t="shared" si="70"/>
        <v>6270</v>
      </c>
    </row>
    <row r="303" spans="3:31" s="252" customFormat="1" x14ac:dyDescent="0.15">
      <c r="C303" s="29" t="s">
        <v>83</v>
      </c>
      <c r="D303" s="239">
        <v>4</v>
      </c>
      <c r="E303" s="91"/>
      <c r="F303" s="91"/>
      <c r="G303" s="91"/>
      <c r="H303" s="91"/>
      <c r="I303" s="91"/>
      <c r="J303" s="67"/>
      <c r="K303" s="67"/>
      <c r="L303" s="67"/>
      <c r="M303" s="67"/>
      <c r="N303" s="67"/>
      <c r="O303" s="67"/>
      <c r="P303" s="67"/>
      <c r="Q303" s="67"/>
      <c r="R303" s="67"/>
      <c r="S303" s="67"/>
      <c r="T303" s="67"/>
      <c r="U303" s="67"/>
      <c r="V303" s="67"/>
      <c r="W303" s="67"/>
      <c r="X303" s="91"/>
      <c r="Y303" s="91"/>
      <c r="Z303" s="91"/>
      <c r="AA303" s="91"/>
      <c r="AB303" s="91"/>
      <c r="AC303" s="47">
        <f t="shared" si="68"/>
        <v>0</v>
      </c>
      <c r="AD303" s="220">
        <f t="shared" si="69"/>
        <v>30</v>
      </c>
      <c r="AE303" s="241">
        <f t="shared" si="70"/>
        <v>6301</v>
      </c>
    </row>
    <row r="304" spans="3:31" s="252" customFormat="1" x14ac:dyDescent="0.15">
      <c r="C304" s="29" t="s">
        <v>75</v>
      </c>
      <c r="D304" s="239">
        <v>5</v>
      </c>
      <c r="E304" s="91"/>
      <c r="F304" s="91"/>
      <c r="G304" s="91"/>
      <c r="H304" s="91"/>
      <c r="I304" s="91"/>
      <c r="J304" s="67"/>
      <c r="K304" s="67"/>
      <c r="L304" s="67"/>
      <c r="M304" s="67"/>
      <c r="N304" s="67"/>
      <c r="O304" s="67"/>
      <c r="P304" s="67"/>
      <c r="Q304" s="67"/>
      <c r="R304" s="67"/>
      <c r="S304" s="67"/>
      <c r="T304" s="67"/>
      <c r="U304" s="67"/>
      <c r="V304" s="67"/>
      <c r="W304" s="67"/>
      <c r="X304" s="91"/>
      <c r="Y304" s="91"/>
      <c r="Z304" s="91"/>
      <c r="AA304" s="91"/>
      <c r="AB304" s="91"/>
      <c r="AC304" s="47">
        <f t="shared" si="68"/>
        <v>0</v>
      </c>
      <c r="AD304" s="220">
        <f t="shared" si="69"/>
        <v>31</v>
      </c>
      <c r="AE304" s="241">
        <f t="shared" si="70"/>
        <v>6331</v>
      </c>
    </row>
    <row r="305" spans="3:31" s="252" customFormat="1" x14ac:dyDescent="0.15">
      <c r="C305" s="29" t="s">
        <v>84</v>
      </c>
      <c r="D305" s="239">
        <v>6</v>
      </c>
      <c r="E305" s="91"/>
      <c r="F305" s="91"/>
      <c r="G305" s="91"/>
      <c r="H305" s="91"/>
      <c r="I305" s="91"/>
      <c r="J305" s="67"/>
      <c r="K305" s="67"/>
      <c r="L305" s="67"/>
      <c r="M305" s="67"/>
      <c r="N305" s="67"/>
      <c r="O305" s="67"/>
      <c r="P305" s="67"/>
      <c r="Q305" s="67"/>
      <c r="R305" s="67"/>
      <c r="S305" s="67"/>
      <c r="T305" s="67"/>
      <c r="U305" s="67"/>
      <c r="V305" s="67"/>
      <c r="W305" s="67"/>
      <c r="X305" s="91"/>
      <c r="Y305" s="91"/>
      <c r="Z305" s="91"/>
      <c r="AA305" s="91"/>
      <c r="AB305" s="91"/>
      <c r="AC305" s="47">
        <f t="shared" si="68"/>
        <v>0</v>
      </c>
      <c r="AD305" s="220">
        <f t="shared" si="69"/>
        <v>30</v>
      </c>
      <c r="AE305" s="241">
        <f t="shared" si="70"/>
        <v>6362</v>
      </c>
    </row>
    <row r="306" spans="3:31" s="252" customFormat="1" x14ac:dyDescent="0.15">
      <c r="C306" s="29" t="s">
        <v>85</v>
      </c>
      <c r="D306" s="239">
        <v>7</v>
      </c>
      <c r="E306" s="91"/>
      <c r="F306" s="91"/>
      <c r="G306" s="91"/>
      <c r="H306" s="91"/>
      <c r="I306" s="91"/>
      <c r="J306" s="67"/>
      <c r="K306" s="67"/>
      <c r="L306" s="67"/>
      <c r="M306" s="67"/>
      <c r="N306" s="67"/>
      <c r="O306" s="67"/>
      <c r="P306" s="67"/>
      <c r="Q306" s="67"/>
      <c r="R306" s="67"/>
      <c r="S306" s="67"/>
      <c r="T306" s="67"/>
      <c r="U306" s="67"/>
      <c r="V306" s="67"/>
      <c r="W306" s="67"/>
      <c r="X306" s="91"/>
      <c r="Y306" s="91"/>
      <c r="Z306" s="91"/>
      <c r="AA306" s="91"/>
      <c r="AB306" s="91"/>
      <c r="AC306" s="47">
        <f t="shared" si="68"/>
        <v>0</v>
      </c>
      <c r="AD306" s="220">
        <f t="shared" si="69"/>
        <v>31</v>
      </c>
      <c r="AE306" s="241">
        <f t="shared" si="70"/>
        <v>6392</v>
      </c>
    </row>
    <row r="307" spans="3:31" s="252" customFormat="1" x14ac:dyDescent="0.15">
      <c r="C307" s="29" t="s">
        <v>86</v>
      </c>
      <c r="D307" s="239">
        <v>8</v>
      </c>
      <c r="E307" s="91"/>
      <c r="F307" s="91"/>
      <c r="G307" s="91"/>
      <c r="H307" s="91"/>
      <c r="I307" s="91"/>
      <c r="J307" s="67"/>
      <c r="K307" s="67"/>
      <c r="L307" s="67"/>
      <c r="M307" s="67"/>
      <c r="N307" s="67"/>
      <c r="O307" s="67"/>
      <c r="P307" s="67"/>
      <c r="Q307" s="67"/>
      <c r="R307" s="67"/>
      <c r="S307" s="67"/>
      <c r="T307" s="67"/>
      <c r="U307" s="67"/>
      <c r="V307" s="67"/>
      <c r="W307" s="67"/>
      <c r="X307" s="91"/>
      <c r="Y307" s="91"/>
      <c r="Z307" s="91"/>
      <c r="AA307" s="91"/>
      <c r="AB307" s="91"/>
      <c r="AC307" s="47">
        <f t="shared" si="68"/>
        <v>0</v>
      </c>
      <c r="AD307" s="220">
        <f t="shared" si="69"/>
        <v>31</v>
      </c>
      <c r="AE307" s="241">
        <f t="shared" si="70"/>
        <v>6423</v>
      </c>
    </row>
    <row r="308" spans="3:31" s="252" customFormat="1" x14ac:dyDescent="0.15">
      <c r="C308" s="29" t="s">
        <v>87</v>
      </c>
      <c r="D308" s="239">
        <v>9</v>
      </c>
      <c r="E308" s="91"/>
      <c r="F308" s="91"/>
      <c r="G308" s="91"/>
      <c r="H308" s="91"/>
      <c r="I308" s="91"/>
      <c r="J308" s="67"/>
      <c r="K308" s="67"/>
      <c r="L308" s="67"/>
      <c r="M308" s="67"/>
      <c r="N308" s="67"/>
      <c r="O308" s="67"/>
      <c r="P308" s="67"/>
      <c r="Q308" s="67"/>
      <c r="R308" s="67"/>
      <c r="S308" s="67"/>
      <c r="T308" s="67"/>
      <c r="U308" s="67"/>
      <c r="V308" s="67"/>
      <c r="W308" s="67"/>
      <c r="X308" s="91"/>
      <c r="Y308" s="91"/>
      <c r="Z308" s="91"/>
      <c r="AA308" s="91"/>
      <c r="AB308" s="91"/>
      <c r="AC308" s="47">
        <f t="shared" si="68"/>
        <v>0</v>
      </c>
      <c r="AD308" s="220">
        <f t="shared" si="69"/>
        <v>30</v>
      </c>
      <c r="AE308" s="241">
        <f t="shared" si="70"/>
        <v>6454</v>
      </c>
    </row>
    <row r="309" spans="3:31" s="252" customFormat="1" x14ac:dyDescent="0.15">
      <c r="C309" s="29" t="s">
        <v>88</v>
      </c>
      <c r="D309" s="239">
        <v>10</v>
      </c>
      <c r="E309" s="91"/>
      <c r="F309" s="91"/>
      <c r="G309" s="91"/>
      <c r="H309" s="91"/>
      <c r="I309" s="91"/>
      <c r="J309" s="67"/>
      <c r="K309" s="67"/>
      <c r="L309" s="67"/>
      <c r="M309" s="67"/>
      <c r="N309" s="67"/>
      <c r="O309" s="67"/>
      <c r="P309" s="67"/>
      <c r="Q309" s="67"/>
      <c r="R309" s="67"/>
      <c r="S309" s="67"/>
      <c r="T309" s="67"/>
      <c r="U309" s="67"/>
      <c r="V309" s="67"/>
      <c r="W309" s="67"/>
      <c r="X309" s="91"/>
      <c r="Y309" s="91"/>
      <c r="Z309" s="91"/>
      <c r="AA309" s="91"/>
      <c r="AB309" s="91"/>
      <c r="AC309" s="47">
        <f t="shared" si="68"/>
        <v>0</v>
      </c>
      <c r="AD309" s="220">
        <f t="shared" si="69"/>
        <v>31</v>
      </c>
      <c r="AE309" s="241">
        <f t="shared" si="70"/>
        <v>6484</v>
      </c>
    </row>
    <row r="310" spans="3:31" s="252" customFormat="1" x14ac:dyDescent="0.15">
      <c r="C310" s="29" t="s">
        <v>89</v>
      </c>
      <c r="D310" s="239">
        <v>11</v>
      </c>
      <c r="E310" s="91"/>
      <c r="F310" s="91"/>
      <c r="G310" s="91"/>
      <c r="H310" s="91"/>
      <c r="I310" s="91"/>
      <c r="J310" s="67"/>
      <c r="K310" s="67"/>
      <c r="L310" s="67"/>
      <c r="M310" s="67"/>
      <c r="N310" s="67"/>
      <c r="O310" s="67"/>
      <c r="P310" s="67"/>
      <c r="Q310" s="67"/>
      <c r="R310" s="67"/>
      <c r="S310" s="67"/>
      <c r="T310" s="67"/>
      <c r="U310" s="67"/>
      <c r="V310" s="67"/>
      <c r="W310" s="67"/>
      <c r="X310" s="91"/>
      <c r="Y310" s="91"/>
      <c r="Z310" s="91"/>
      <c r="AA310" s="91"/>
      <c r="AB310" s="91"/>
      <c r="AC310" s="47">
        <f t="shared" si="68"/>
        <v>0</v>
      </c>
      <c r="AD310" s="220">
        <f t="shared" si="69"/>
        <v>30</v>
      </c>
      <c r="AE310" s="241">
        <f t="shared" si="70"/>
        <v>6515</v>
      </c>
    </row>
    <row r="311" spans="3:31" s="252" customFormat="1" ht="14" thickBot="1" x14ac:dyDescent="0.2">
      <c r="C311" s="29" t="s">
        <v>90</v>
      </c>
      <c r="D311" s="239">
        <v>12</v>
      </c>
      <c r="E311" s="91"/>
      <c r="F311" s="91"/>
      <c r="G311" s="91"/>
      <c r="H311" s="91"/>
      <c r="I311" s="91"/>
      <c r="J311" s="67"/>
      <c r="K311" s="67"/>
      <c r="L311" s="67"/>
      <c r="M311" s="67"/>
      <c r="N311" s="67"/>
      <c r="O311" s="67"/>
      <c r="P311" s="67"/>
      <c r="Q311" s="67"/>
      <c r="R311" s="67"/>
      <c r="S311" s="67"/>
      <c r="T311" s="67"/>
      <c r="U311" s="67"/>
      <c r="V311" s="67"/>
      <c r="W311" s="67"/>
      <c r="X311" s="91"/>
      <c r="Y311" s="91"/>
      <c r="Z311" s="91"/>
      <c r="AA311" s="91"/>
      <c r="AB311" s="91"/>
      <c r="AC311" s="47">
        <f t="shared" si="68"/>
        <v>0</v>
      </c>
      <c r="AD311" s="220">
        <f t="shared" si="69"/>
        <v>31</v>
      </c>
      <c r="AE311" s="241">
        <f t="shared" si="70"/>
        <v>6545</v>
      </c>
    </row>
    <row r="312" spans="3:31" s="252" customFormat="1" ht="14" thickBot="1" x14ac:dyDescent="0.2">
      <c r="C312" s="37" t="s">
        <v>91</v>
      </c>
      <c r="D312" s="27"/>
      <c r="E312" s="26">
        <f t="shared" ref="E312:AB312" si="71">SUMPRODUCT(E300:E311,$AD300:$AD311)</f>
        <v>0</v>
      </c>
      <c r="F312" s="26">
        <f t="shared" si="71"/>
        <v>0</v>
      </c>
      <c r="G312" s="26">
        <f t="shared" si="71"/>
        <v>0</v>
      </c>
      <c r="H312" s="26">
        <f t="shared" si="71"/>
        <v>0</v>
      </c>
      <c r="I312" s="26">
        <f t="shared" si="71"/>
        <v>0</v>
      </c>
      <c r="J312" s="26">
        <f t="shared" si="71"/>
        <v>0</v>
      </c>
      <c r="K312" s="26">
        <f t="shared" si="71"/>
        <v>0</v>
      </c>
      <c r="L312" s="26">
        <f t="shared" si="71"/>
        <v>0</v>
      </c>
      <c r="M312" s="26">
        <f t="shared" si="71"/>
        <v>0</v>
      </c>
      <c r="N312" s="26">
        <f t="shared" si="71"/>
        <v>0</v>
      </c>
      <c r="O312" s="26">
        <f t="shared" si="71"/>
        <v>0</v>
      </c>
      <c r="P312" s="26">
        <f t="shared" si="71"/>
        <v>0</v>
      </c>
      <c r="Q312" s="26">
        <f t="shared" si="71"/>
        <v>0</v>
      </c>
      <c r="R312" s="26">
        <f t="shared" si="71"/>
        <v>0</v>
      </c>
      <c r="S312" s="26">
        <f t="shared" si="71"/>
        <v>0</v>
      </c>
      <c r="T312" s="26">
        <f t="shared" si="71"/>
        <v>0</v>
      </c>
      <c r="U312" s="26">
        <f t="shared" si="71"/>
        <v>0</v>
      </c>
      <c r="V312" s="26">
        <f t="shared" si="71"/>
        <v>0</v>
      </c>
      <c r="W312" s="26">
        <f t="shared" si="71"/>
        <v>0</v>
      </c>
      <c r="X312" s="26">
        <f t="shared" si="71"/>
        <v>0</v>
      </c>
      <c r="Y312" s="26">
        <f t="shared" si="71"/>
        <v>0</v>
      </c>
      <c r="Z312" s="26">
        <f t="shared" si="71"/>
        <v>0</v>
      </c>
      <c r="AA312" s="26">
        <f t="shared" si="71"/>
        <v>0</v>
      </c>
      <c r="AB312" s="26">
        <f t="shared" si="71"/>
        <v>0</v>
      </c>
      <c r="AC312" s="48">
        <f>SUM(AC300:AC311)</f>
        <v>0</v>
      </c>
      <c r="AD312" s="221"/>
      <c r="AE312" s="239"/>
    </row>
    <row r="313" spans="3:31" s="252" customFormat="1" ht="14" thickBot="1" x14ac:dyDescent="0.2">
      <c r="C313" s="29"/>
      <c r="D313" s="27"/>
      <c r="E313" s="27"/>
      <c r="F313" s="27"/>
      <c r="G313" s="27"/>
      <c r="H313" s="27"/>
      <c r="I313" s="27"/>
      <c r="J313" s="27"/>
      <c r="K313" s="27"/>
      <c r="L313" s="27"/>
      <c r="M313" s="27"/>
      <c r="N313" s="27"/>
      <c r="O313" s="27"/>
      <c r="P313" s="27"/>
      <c r="Q313" s="27"/>
      <c r="R313" s="27"/>
      <c r="S313" s="27"/>
      <c r="T313" s="27"/>
      <c r="U313" s="27"/>
      <c r="V313" s="27"/>
      <c r="W313" s="27"/>
      <c r="X313" s="27"/>
      <c r="Y313" s="27"/>
      <c r="Z313" s="27"/>
      <c r="AA313" s="27"/>
      <c r="AB313" s="27"/>
      <c r="AC313" s="49" t="str">
        <f>IF(AC312=SUM(E312:AB312),"","ERROR")</f>
        <v/>
      </c>
      <c r="AD313" s="221"/>
      <c r="AE313" s="239"/>
    </row>
    <row r="314" spans="3:31" s="252" customFormat="1" x14ac:dyDescent="0.15">
      <c r="C314" s="29"/>
      <c r="D314" s="45">
        <f>D297+1</f>
        <v>19</v>
      </c>
      <c r="E314" s="28">
        <f>E297+1</f>
        <v>1918</v>
      </c>
      <c r="F314" s="27"/>
      <c r="G314" s="27"/>
      <c r="H314" s="27"/>
      <c r="I314" s="27"/>
      <c r="J314" s="27"/>
      <c r="K314" s="27"/>
      <c r="L314" s="27"/>
      <c r="M314" s="27"/>
      <c r="N314" s="27"/>
      <c r="O314" s="27"/>
      <c r="P314" s="27"/>
      <c r="Q314" s="27"/>
      <c r="R314" s="27"/>
      <c r="S314" s="27"/>
      <c r="T314" s="27"/>
      <c r="U314" s="27"/>
      <c r="V314" s="27"/>
      <c r="W314" s="27"/>
      <c r="X314" s="27"/>
      <c r="Y314" s="27"/>
      <c r="Z314" s="27"/>
      <c r="AA314" s="27"/>
      <c r="AB314" s="27"/>
      <c r="AC314" s="50"/>
      <c r="AD314" s="221"/>
      <c r="AE314" s="239"/>
    </row>
    <row r="315" spans="3:31" s="252" customFormat="1" x14ac:dyDescent="0.15">
      <c r="C315" s="29"/>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50"/>
      <c r="AD315" s="221"/>
      <c r="AE315" s="239"/>
    </row>
    <row r="316" spans="3:31" s="252" customFormat="1" x14ac:dyDescent="0.15">
      <c r="C316" s="29" t="s">
        <v>9</v>
      </c>
      <c r="D316" s="29"/>
      <c r="E316" s="89">
        <v>100</v>
      </c>
      <c r="F316" s="89">
        <v>200</v>
      </c>
      <c r="G316" s="89">
        <v>300</v>
      </c>
      <c r="H316" s="89">
        <v>400</v>
      </c>
      <c r="I316" s="89">
        <v>500</v>
      </c>
      <c r="J316" s="249">
        <v>600</v>
      </c>
      <c r="K316" s="249">
        <v>700</v>
      </c>
      <c r="L316" s="249">
        <v>800</v>
      </c>
      <c r="M316" s="249">
        <v>900</v>
      </c>
      <c r="N316" s="66">
        <v>1000</v>
      </c>
      <c r="O316" s="66">
        <v>1100</v>
      </c>
      <c r="P316" s="66">
        <v>1200</v>
      </c>
      <c r="Q316" s="66">
        <v>1300</v>
      </c>
      <c r="R316" s="66">
        <v>1400</v>
      </c>
      <c r="S316" s="66">
        <v>1500</v>
      </c>
      <c r="T316" s="66">
        <v>1600</v>
      </c>
      <c r="U316" s="66">
        <v>1700</v>
      </c>
      <c r="V316" s="66">
        <v>1800</v>
      </c>
      <c r="W316" s="66">
        <v>1900</v>
      </c>
      <c r="X316" s="90">
        <v>2000</v>
      </c>
      <c r="Y316" s="90">
        <v>2100</v>
      </c>
      <c r="Z316" s="90">
        <v>2200</v>
      </c>
      <c r="AA316" s="90">
        <v>2300</v>
      </c>
      <c r="AB316" s="90">
        <v>2400</v>
      </c>
      <c r="AC316" s="51" t="s">
        <v>79</v>
      </c>
      <c r="AD316" s="219" t="s">
        <v>162</v>
      </c>
      <c r="AE316" s="239"/>
    </row>
    <row r="317" spans="3:31" s="252" customFormat="1" x14ac:dyDescent="0.15">
      <c r="C317" s="29" t="s">
        <v>80</v>
      </c>
      <c r="D317" s="239">
        <v>1</v>
      </c>
      <c r="E317" s="91"/>
      <c r="F317" s="91"/>
      <c r="G317" s="91"/>
      <c r="H317" s="91"/>
      <c r="I317" s="91"/>
      <c r="J317" s="67"/>
      <c r="K317" s="67"/>
      <c r="L317" s="67"/>
      <c r="M317" s="67"/>
      <c r="N317" s="67"/>
      <c r="O317" s="67"/>
      <c r="P317" s="67"/>
      <c r="Q317" s="67"/>
      <c r="R317" s="67"/>
      <c r="S317" s="67"/>
      <c r="T317" s="67"/>
      <c r="U317" s="67"/>
      <c r="V317" s="67"/>
      <c r="W317" s="67"/>
      <c r="X317" s="91"/>
      <c r="Y317" s="91"/>
      <c r="Z317" s="91"/>
      <c r="AA317" s="91"/>
      <c r="AB317" s="91"/>
      <c r="AC317" s="47">
        <f>SUM(E317:AB317)*AD317</f>
        <v>0</v>
      </c>
      <c r="AD317" s="220">
        <f>DAY(EOMONTH(AE317,0))</f>
        <v>31</v>
      </c>
      <c r="AE317" s="241">
        <f>DATE($E$314,D317,1)</f>
        <v>6576</v>
      </c>
    </row>
    <row r="318" spans="3:31" s="252" customFormat="1" x14ac:dyDescent="0.15">
      <c r="C318" s="29" t="s">
        <v>81</v>
      </c>
      <c r="D318" s="239">
        <v>2</v>
      </c>
      <c r="E318" s="91"/>
      <c r="F318" s="91"/>
      <c r="G318" s="91"/>
      <c r="H318" s="91"/>
      <c r="I318" s="91"/>
      <c r="J318" s="67"/>
      <c r="K318" s="67"/>
      <c r="L318" s="67"/>
      <c r="M318" s="67"/>
      <c r="N318" s="67"/>
      <c r="O318" s="67"/>
      <c r="P318" s="67"/>
      <c r="Q318" s="67"/>
      <c r="R318" s="67"/>
      <c r="S318" s="67"/>
      <c r="T318" s="67"/>
      <c r="U318" s="67"/>
      <c r="V318" s="67"/>
      <c r="W318" s="67"/>
      <c r="X318" s="91"/>
      <c r="Y318" s="91"/>
      <c r="Z318" s="91"/>
      <c r="AA318" s="91"/>
      <c r="AB318" s="91"/>
      <c r="AC318" s="47">
        <f t="shared" ref="AC318:AC328" si="72">SUM(E318:AB318)*AD318</f>
        <v>0</v>
      </c>
      <c r="AD318" s="220">
        <f t="shared" ref="AD318:AD328" si="73">DAY(EOMONTH(AE318,0))</f>
        <v>28</v>
      </c>
      <c r="AE318" s="241">
        <f t="shared" ref="AE318:AE328" si="74">DATE($E$314,D318,1)</f>
        <v>6607</v>
      </c>
    </row>
    <row r="319" spans="3:31" s="252" customFormat="1" x14ac:dyDescent="0.15">
      <c r="C319" s="29" t="s">
        <v>82</v>
      </c>
      <c r="D319" s="239">
        <v>3</v>
      </c>
      <c r="E319" s="91"/>
      <c r="F319" s="91"/>
      <c r="G319" s="91"/>
      <c r="H319" s="91"/>
      <c r="I319" s="91"/>
      <c r="J319" s="67"/>
      <c r="K319" s="67"/>
      <c r="L319" s="67"/>
      <c r="M319" s="67"/>
      <c r="N319" s="67"/>
      <c r="O319" s="67"/>
      <c r="P319" s="67"/>
      <c r="Q319" s="67"/>
      <c r="R319" s="67"/>
      <c r="S319" s="67"/>
      <c r="T319" s="67"/>
      <c r="U319" s="67"/>
      <c r="V319" s="67"/>
      <c r="W319" s="67"/>
      <c r="X319" s="91"/>
      <c r="Y319" s="91"/>
      <c r="Z319" s="91"/>
      <c r="AA319" s="91"/>
      <c r="AB319" s="91"/>
      <c r="AC319" s="47">
        <f t="shared" si="72"/>
        <v>0</v>
      </c>
      <c r="AD319" s="220">
        <f t="shared" si="73"/>
        <v>31</v>
      </c>
      <c r="AE319" s="241">
        <f t="shared" si="74"/>
        <v>6635</v>
      </c>
    </row>
    <row r="320" spans="3:31" s="252" customFormat="1" x14ac:dyDescent="0.15">
      <c r="C320" s="29" t="s">
        <v>83</v>
      </c>
      <c r="D320" s="239">
        <v>4</v>
      </c>
      <c r="E320" s="91"/>
      <c r="F320" s="91"/>
      <c r="G320" s="91"/>
      <c r="H320" s="91"/>
      <c r="I320" s="91"/>
      <c r="J320" s="67"/>
      <c r="K320" s="67"/>
      <c r="L320" s="67"/>
      <c r="M320" s="67"/>
      <c r="N320" s="67"/>
      <c r="O320" s="67"/>
      <c r="P320" s="67"/>
      <c r="Q320" s="67"/>
      <c r="R320" s="67"/>
      <c r="S320" s="67"/>
      <c r="T320" s="67"/>
      <c r="U320" s="67"/>
      <c r="V320" s="67"/>
      <c r="W320" s="67"/>
      <c r="X320" s="91"/>
      <c r="Y320" s="91"/>
      <c r="Z320" s="91"/>
      <c r="AA320" s="91"/>
      <c r="AB320" s="91"/>
      <c r="AC320" s="47">
        <f t="shared" si="72"/>
        <v>0</v>
      </c>
      <c r="AD320" s="220">
        <f t="shared" si="73"/>
        <v>30</v>
      </c>
      <c r="AE320" s="241">
        <f t="shared" si="74"/>
        <v>6666</v>
      </c>
    </row>
    <row r="321" spans="3:31" s="252" customFormat="1" x14ac:dyDescent="0.15">
      <c r="C321" s="29" t="s">
        <v>75</v>
      </c>
      <c r="D321" s="239">
        <v>5</v>
      </c>
      <c r="E321" s="91"/>
      <c r="F321" s="91"/>
      <c r="G321" s="91"/>
      <c r="H321" s="91"/>
      <c r="I321" s="91"/>
      <c r="J321" s="67"/>
      <c r="K321" s="67"/>
      <c r="L321" s="67"/>
      <c r="M321" s="67"/>
      <c r="N321" s="67"/>
      <c r="O321" s="67"/>
      <c r="P321" s="67"/>
      <c r="Q321" s="67"/>
      <c r="R321" s="67"/>
      <c r="S321" s="67"/>
      <c r="T321" s="67"/>
      <c r="U321" s="67"/>
      <c r="V321" s="67"/>
      <c r="W321" s="67"/>
      <c r="X321" s="91"/>
      <c r="Y321" s="91"/>
      <c r="Z321" s="91"/>
      <c r="AA321" s="91"/>
      <c r="AB321" s="91"/>
      <c r="AC321" s="47">
        <f t="shared" si="72"/>
        <v>0</v>
      </c>
      <c r="AD321" s="220">
        <f t="shared" si="73"/>
        <v>31</v>
      </c>
      <c r="AE321" s="241">
        <f t="shared" si="74"/>
        <v>6696</v>
      </c>
    </row>
    <row r="322" spans="3:31" s="252" customFormat="1" x14ac:dyDescent="0.15">
      <c r="C322" s="29" t="s">
        <v>84</v>
      </c>
      <c r="D322" s="239">
        <v>6</v>
      </c>
      <c r="E322" s="91"/>
      <c r="F322" s="91"/>
      <c r="G322" s="91"/>
      <c r="H322" s="91"/>
      <c r="I322" s="91"/>
      <c r="J322" s="67"/>
      <c r="K322" s="67"/>
      <c r="L322" s="67"/>
      <c r="M322" s="67"/>
      <c r="N322" s="67"/>
      <c r="O322" s="67"/>
      <c r="P322" s="67"/>
      <c r="Q322" s="67"/>
      <c r="R322" s="67"/>
      <c r="S322" s="67"/>
      <c r="T322" s="67"/>
      <c r="U322" s="67"/>
      <c r="V322" s="67"/>
      <c r="W322" s="67"/>
      <c r="X322" s="91"/>
      <c r="Y322" s="91"/>
      <c r="Z322" s="91"/>
      <c r="AA322" s="91"/>
      <c r="AB322" s="91"/>
      <c r="AC322" s="47">
        <f t="shared" si="72"/>
        <v>0</v>
      </c>
      <c r="AD322" s="220">
        <f t="shared" si="73"/>
        <v>30</v>
      </c>
      <c r="AE322" s="241">
        <f t="shared" si="74"/>
        <v>6727</v>
      </c>
    </row>
    <row r="323" spans="3:31" s="252" customFormat="1" x14ac:dyDescent="0.15">
      <c r="C323" s="29" t="s">
        <v>85</v>
      </c>
      <c r="D323" s="239">
        <v>7</v>
      </c>
      <c r="E323" s="91"/>
      <c r="F323" s="91"/>
      <c r="G323" s="91"/>
      <c r="H323" s="91"/>
      <c r="I323" s="91"/>
      <c r="J323" s="67"/>
      <c r="K323" s="67"/>
      <c r="L323" s="67"/>
      <c r="M323" s="67"/>
      <c r="N323" s="67"/>
      <c r="O323" s="67"/>
      <c r="P323" s="67"/>
      <c r="Q323" s="67"/>
      <c r="R323" s="67"/>
      <c r="S323" s="67"/>
      <c r="T323" s="67"/>
      <c r="U323" s="67"/>
      <c r="V323" s="67"/>
      <c r="W323" s="67"/>
      <c r="X323" s="91"/>
      <c r="Y323" s="91"/>
      <c r="Z323" s="91"/>
      <c r="AA323" s="91"/>
      <c r="AB323" s="91"/>
      <c r="AC323" s="47">
        <f t="shared" si="72"/>
        <v>0</v>
      </c>
      <c r="AD323" s="220">
        <f t="shared" si="73"/>
        <v>31</v>
      </c>
      <c r="AE323" s="241">
        <f t="shared" si="74"/>
        <v>6757</v>
      </c>
    </row>
    <row r="324" spans="3:31" s="252" customFormat="1" x14ac:dyDescent="0.15">
      <c r="C324" s="29" t="s">
        <v>86</v>
      </c>
      <c r="D324" s="239">
        <v>8</v>
      </c>
      <c r="E324" s="91"/>
      <c r="F324" s="91"/>
      <c r="G324" s="91"/>
      <c r="H324" s="91"/>
      <c r="I324" s="91"/>
      <c r="J324" s="67"/>
      <c r="K324" s="67"/>
      <c r="L324" s="67"/>
      <c r="M324" s="67"/>
      <c r="N324" s="67"/>
      <c r="O324" s="67"/>
      <c r="P324" s="67"/>
      <c r="Q324" s="67"/>
      <c r="R324" s="67"/>
      <c r="S324" s="67"/>
      <c r="T324" s="67"/>
      <c r="U324" s="67"/>
      <c r="V324" s="67"/>
      <c r="W324" s="67"/>
      <c r="X324" s="91"/>
      <c r="Y324" s="91"/>
      <c r="Z324" s="91"/>
      <c r="AA324" s="91"/>
      <c r="AB324" s="91"/>
      <c r="AC324" s="47">
        <f t="shared" si="72"/>
        <v>0</v>
      </c>
      <c r="AD324" s="220">
        <f t="shared" si="73"/>
        <v>31</v>
      </c>
      <c r="AE324" s="241">
        <f t="shared" si="74"/>
        <v>6788</v>
      </c>
    </row>
    <row r="325" spans="3:31" s="252" customFormat="1" x14ac:dyDescent="0.15">
      <c r="C325" s="29" t="s">
        <v>87</v>
      </c>
      <c r="D325" s="239">
        <v>9</v>
      </c>
      <c r="E325" s="91"/>
      <c r="F325" s="91"/>
      <c r="G325" s="91"/>
      <c r="H325" s="91"/>
      <c r="I325" s="91"/>
      <c r="J325" s="67"/>
      <c r="K325" s="67"/>
      <c r="L325" s="67"/>
      <c r="M325" s="67"/>
      <c r="N325" s="67"/>
      <c r="O325" s="67"/>
      <c r="P325" s="67"/>
      <c r="Q325" s="67"/>
      <c r="R325" s="67"/>
      <c r="S325" s="67"/>
      <c r="T325" s="67"/>
      <c r="U325" s="67"/>
      <c r="V325" s="67"/>
      <c r="W325" s="67"/>
      <c r="X325" s="91"/>
      <c r="Y325" s="91"/>
      <c r="Z325" s="91"/>
      <c r="AA325" s="91"/>
      <c r="AB325" s="91"/>
      <c r="AC325" s="47">
        <f t="shared" si="72"/>
        <v>0</v>
      </c>
      <c r="AD325" s="220">
        <f t="shared" si="73"/>
        <v>30</v>
      </c>
      <c r="AE325" s="241">
        <f t="shared" si="74"/>
        <v>6819</v>
      </c>
    </row>
    <row r="326" spans="3:31" s="252" customFormat="1" x14ac:dyDescent="0.15">
      <c r="C326" s="29" t="s">
        <v>88</v>
      </c>
      <c r="D326" s="239">
        <v>10</v>
      </c>
      <c r="E326" s="91"/>
      <c r="F326" s="91"/>
      <c r="G326" s="91"/>
      <c r="H326" s="91"/>
      <c r="I326" s="91"/>
      <c r="J326" s="67"/>
      <c r="K326" s="67"/>
      <c r="L326" s="67"/>
      <c r="M326" s="67"/>
      <c r="N326" s="67"/>
      <c r="O326" s="67"/>
      <c r="P326" s="67"/>
      <c r="Q326" s="67"/>
      <c r="R326" s="67"/>
      <c r="S326" s="67"/>
      <c r="T326" s="67"/>
      <c r="U326" s="67"/>
      <c r="V326" s="67"/>
      <c r="W326" s="67"/>
      <c r="X326" s="91"/>
      <c r="Y326" s="91"/>
      <c r="Z326" s="91"/>
      <c r="AA326" s="91"/>
      <c r="AB326" s="91"/>
      <c r="AC326" s="47">
        <f t="shared" si="72"/>
        <v>0</v>
      </c>
      <c r="AD326" s="220">
        <f t="shared" si="73"/>
        <v>31</v>
      </c>
      <c r="AE326" s="241">
        <f t="shared" si="74"/>
        <v>6849</v>
      </c>
    </row>
    <row r="327" spans="3:31" s="252" customFormat="1" x14ac:dyDescent="0.15">
      <c r="C327" s="29" t="s">
        <v>89</v>
      </c>
      <c r="D327" s="239">
        <v>11</v>
      </c>
      <c r="E327" s="91"/>
      <c r="F327" s="91"/>
      <c r="G327" s="91"/>
      <c r="H327" s="91"/>
      <c r="I327" s="91"/>
      <c r="J327" s="67"/>
      <c r="K327" s="67"/>
      <c r="L327" s="67"/>
      <c r="M327" s="67"/>
      <c r="N327" s="67"/>
      <c r="O327" s="67"/>
      <c r="P327" s="67"/>
      <c r="Q327" s="67"/>
      <c r="R327" s="67"/>
      <c r="S327" s="67"/>
      <c r="T327" s="67"/>
      <c r="U327" s="67"/>
      <c r="V327" s="67"/>
      <c r="W327" s="67"/>
      <c r="X327" s="91"/>
      <c r="Y327" s="91"/>
      <c r="Z327" s="91"/>
      <c r="AA327" s="91"/>
      <c r="AB327" s="91"/>
      <c r="AC327" s="47">
        <f t="shared" si="72"/>
        <v>0</v>
      </c>
      <c r="AD327" s="220">
        <f t="shared" si="73"/>
        <v>30</v>
      </c>
      <c r="AE327" s="241">
        <f t="shared" si="74"/>
        <v>6880</v>
      </c>
    </row>
    <row r="328" spans="3:31" s="252" customFormat="1" ht="14" thickBot="1" x14ac:dyDescent="0.2">
      <c r="C328" s="29" t="s">
        <v>90</v>
      </c>
      <c r="D328" s="239">
        <v>12</v>
      </c>
      <c r="E328" s="91"/>
      <c r="F328" s="91"/>
      <c r="G328" s="91"/>
      <c r="H328" s="91"/>
      <c r="I328" s="91"/>
      <c r="J328" s="67"/>
      <c r="K328" s="67"/>
      <c r="L328" s="67"/>
      <c r="M328" s="67"/>
      <c r="N328" s="67"/>
      <c r="O328" s="67"/>
      <c r="P328" s="67"/>
      <c r="Q328" s="67"/>
      <c r="R328" s="67"/>
      <c r="S328" s="67"/>
      <c r="T328" s="67"/>
      <c r="U328" s="67"/>
      <c r="V328" s="67"/>
      <c r="W328" s="67"/>
      <c r="X328" s="91"/>
      <c r="Y328" s="91"/>
      <c r="Z328" s="91"/>
      <c r="AA328" s="91"/>
      <c r="AB328" s="91"/>
      <c r="AC328" s="47">
        <f t="shared" si="72"/>
        <v>0</v>
      </c>
      <c r="AD328" s="220">
        <f t="shared" si="73"/>
        <v>31</v>
      </c>
      <c r="AE328" s="241">
        <f t="shared" si="74"/>
        <v>6910</v>
      </c>
    </row>
    <row r="329" spans="3:31" s="252" customFormat="1" ht="14" thickBot="1" x14ac:dyDescent="0.2">
      <c r="C329" s="37" t="s">
        <v>91</v>
      </c>
      <c r="D329" s="27"/>
      <c r="E329" s="26">
        <f t="shared" ref="E329:AB329" si="75">SUMPRODUCT(E317:E328,$AD317:$AD328)</f>
        <v>0</v>
      </c>
      <c r="F329" s="26">
        <f t="shared" si="75"/>
        <v>0</v>
      </c>
      <c r="G329" s="26">
        <f t="shared" si="75"/>
        <v>0</v>
      </c>
      <c r="H329" s="26">
        <f t="shared" si="75"/>
        <v>0</v>
      </c>
      <c r="I329" s="26">
        <f t="shared" si="75"/>
        <v>0</v>
      </c>
      <c r="J329" s="26">
        <f t="shared" si="75"/>
        <v>0</v>
      </c>
      <c r="K329" s="26">
        <f t="shared" si="75"/>
        <v>0</v>
      </c>
      <c r="L329" s="26">
        <f t="shared" si="75"/>
        <v>0</v>
      </c>
      <c r="M329" s="26">
        <f t="shared" si="75"/>
        <v>0</v>
      </c>
      <c r="N329" s="26">
        <f t="shared" si="75"/>
        <v>0</v>
      </c>
      <c r="O329" s="26">
        <f t="shared" si="75"/>
        <v>0</v>
      </c>
      <c r="P329" s="26">
        <f t="shared" si="75"/>
        <v>0</v>
      </c>
      <c r="Q329" s="26">
        <f t="shared" si="75"/>
        <v>0</v>
      </c>
      <c r="R329" s="26">
        <f t="shared" si="75"/>
        <v>0</v>
      </c>
      <c r="S329" s="26">
        <f t="shared" si="75"/>
        <v>0</v>
      </c>
      <c r="T329" s="26">
        <f t="shared" si="75"/>
        <v>0</v>
      </c>
      <c r="U329" s="26">
        <f t="shared" si="75"/>
        <v>0</v>
      </c>
      <c r="V329" s="26">
        <f t="shared" si="75"/>
        <v>0</v>
      </c>
      <c r="W329" s="26">
        <f t="shared" si="75"/>
        <v>0</v>
      </c>
      <c r="X329" s="26">
        <f t="shared" si="75"/>
        <v>0</v>
      </c>
      <c r="Y329" s="26">
        <f t="shared" si="75"/>
        <v>0</v>
      </c>
      <c r="Z329" s="26">
        <f t="shared" si="75"/>
        <v>0</v>
      </c>
      <c r="AA329" s="26">
        <f t="shared" si="75"/>
        <v>0</v>
      </c>
      <c r="AB329" s="26">
        <f t="shared" si="75"/>
        <v>0</v>
      </c>
      <c r="AC329" s="48">
        <f>SUM(AC317:AC328)</f>
        <v>0</v>
      </c>
      <c r="AD329" s="221"/>
      <c r="AE329" s="239"/>
    </row>
    <row r="330" spans="3:31" s="252" customFormat="1" ht="14" thickBot="1" x14ac:dyDescent="0.2">
      <c r="C330" s="29"/>
      <c r="D330" s="27"/>
      <c r="E330" s="27"/>
      <c r="F330" s="27"/>
      <c r="G330" s="27"/>
      <c r="H330" s="27"/>
      <c r="I330" s="27"/>
      <c r="J330" s="27"/>
      <c r="K330" s="27"/>
      <c r="L330" s="27"/>
      <c r="M330" s="27"/>
      <c r="N330" s="27"/>
      <c r="O330" s="27"/>
      <c r="P330" s="27"/>
      <c r="Q330" s="27"/>
      <c r="R330" s="27"/>
      <c r="S330" s="27"/>
      <c r="T330" s="27"/>
      <c r="U330" s="27"/>
      <c r="V330" s="27"/>
      <c r="W330" s="27"/>
      <c r="X330" s="27"/>
      <c r="Y330" s="27"/>
      <c r="Z330" s="27"/>
      <c r="AA330" s="27"/>
      <c r="AB330" s="27"/>
      <c r="AC330" s="49" t="str">
        <f>IF(AC329=SUM(E329:AB329),"","ERROR")</f>
        <v/>
      </c>
      <c r="AD330" s="221"/>
      <c r="AE330" s="239"/>
    </row>
    <row r="331" spans="3:31" s="252" customFormat="1" x14ac:dyDescent="0.15">
      <c r="C331" s="29"/>
      <c r="D331" s="45">
        <f>D314+1</f>
        <v>20</v>
      </c>
      <c r="E331" s="28">
        <f>E314+1</f>
        <v>1919</v>
      </c>
      <c r="F331" s="27"/>
      <c r="G331" s="27"/>
      <c r="H331" s="27"/>
      <c r="I331" s="27"/>
      <c r="J331" s="27"/>
      <c r="K331" s="27"/>
      <c r="L331" s="27"/>
      <c r="M331" s="27"/>
      <c r="N331" s="27"/>
      <c r="O331" s="27"/>
      <c r="P331" s="27"/>
      <c r="Q331" s="27"/>
      <c r="R331" s="27"/>
      <c r="S331" s="27"/>
      <c r="T331" s="27"/>
      <c r="U331" s="27"/>
      <c r="V331" s="27"/>
      <c r="W331" s="27"/>
      <c r="X331" s="27"/>
      <c r="Y331" s="27"/>
      <c r="Z331" s="27"/>
      <c r="AA331" s="27"/>
      <c r="AB331" s="27"/>
      <c r="AC331" s="50"/>
      <c r="AD331" s="221"/>
      <c r="AE331" s="239"/>
    </row>
    <row r="332" spans="3:31" s="252" customFormat="1" x14ac:dyDescent="0.15">
      <c r="C332" s="29"/>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50"/>
      <c r="AD332" s="221"/>
      <c r="AE332" s="239"/>
    </row>
    <row r="333" spans="3:31" s="252" customFormat="1" x14ac:dyDescent="0.15">
      <c r="C333" s="29" t="s">
        <v>9</v>
      </c>
      <c r="D333" s="29"/>
      <c r="E333" s="89">
        <v>100</v>
      </c>
      <c r="F333" s="89">
        <v>200</v>
      </c>
      <c r="G333" s="89">
        <v>300</v>
      </c>
      <c r="H333" s="89">
        <v>400</v>
      </c>
      <c r="I333" s="89">
        <v>500</v>
      </c>
      <c r="J333" s="249">
        <v>600</v>
      </c>
      <c r="K333" s="249">
        <v>700</v>
      </c>
      <c r="L333" s="249">
        <v>800</v>
      </c>
      <c r="M333" s="249">
        <v>900</v>
      </c>
      <c r="N333" s="66">
        <v>1000</v>
      </c>
      <c r="O333" s="66">
        <v>1100</v>
      </c>
      <c r="P333" s="66">
        <v>1200</v>
      </c>
      <c r="Q333" s="66">
        <v>1300</v>
      </c>
      <c r="R333" s="66">
        <v>1400</v>
      </c>
      <c r="S333" s="66">
        <v>1500</v>
      </c>
      <c r="T333" s="66">
        <v>1600</v>
      </c>
      <c r="U333" s="66">
        <v>1700</v>
      </c>
      <c r="V333" s="66">
        <v>1800</v>
      </c>
      <c r="W333" s="66">
        <v>1900</v>
      </c>
      <c r="X333" s="90">
        <v>2000</v>
      </c>
      <c r="Y333" s="90">
        <v>2100</v>
      </c>
      <c r="Z333" s="90">
        <v>2200</v>
      </c>
      <c r="AA333" s="90">
        <v>2300</v>
      </c>
      <c r="AB333" s="90">
        <v>2400</v>
      </c>
      <c r="AC333" s="51" t="s">
        <v>79</v>
      </c>
      <c r="AD333" s="219" t="s">
        <v>162</v>
      </c>
      <c r="AE333" s="239"/>
    </row>
    <row r="334" spans="3:31" s="252" customFormat="1" x14ac:dyDescent="0.15">
      <c r="C334" s="29" t="s">
        <v>80</v>
      </c>
      <c r="D334" s="239">
        <v>1</v>
      </c>
      <c r="E334" s="91"/>
      <c r="F334" s="91"/>
      <c r="G334" s="91"/>
      <c r="H334" s="91"/>
      <c r="I334" s="91"/>
      <c r="J334" s="67"/>
      <c r="K334" s="67"/>
      <c r="L334" s="67"/>
      <c r="M334" s="67"/>
      <c r="N334" s="67"/>
      <c r="O334" s="67"/>
      <c r="P334" s="67"/>
      <c r="Q334" s="67"/>
      <c r="R334" s="67"/>
      <c r="S334" s="67"/>
      <c r="T334" s="67"/>
      <c r="U334" s="67"/>
      <c r="V334" s="67"/>
      <c r="W334" s="67"/>
      <c r="X334" s="91"/>
      <c r="Y334" s="91"/>
      <c r="Z334" s="91"/>
      <c r="AA334" s="91"/>
      <c r="AB334" s="91"/>
      <c r="AC334" s="47">
        <f>SUM(E334:AB334)*AD334</f>
        <v>0</v>
      </c>
      <c r="AD334" s="220">
        <f>DAY(EOMONTH(AE334,0))</f>
        <v>31</v>
      </c>
      <c r="AE334" s="241">
        <f>DATE($E$331,D334,1)</f>
        <v>6941</v>
      </c>
    </row>
    <row r="335" spans="3:31" s="252" customFormat="1" x14ac:dyDescent="0.15">
      <c r="C335" s="29" t="s">
        <v>81</v>
      </c>
      <c r="D335" s="239">
        <v>2</v>
      </c>
      <c r="E335" s="91"/>
      <c r="F335" s="91"/>
      <c r="G335" s="91"/>
      <c r="H335" s="91"/>
      <c r="I335" s="91"/>
      <c r="J335" s="67"/>
      <c r="K335" s="67"/>
      <c r="L335" s="67"/>
      <c r="M335" s="67"/>
      <c r="N335" s="67"/>
      <c r="O335" s="67"/>
      <c r="P335" s="67"/>
      <c r="Q335" s="67"/>
      <c r="R335" s="67"/>
      <c r="S335" s="67"/>
      <c r="T335" s="67"/>
      <c r="U335" s="67"/>
      <c r="V335" s="67"/>
      <c r="W335" s="67"/>
      <c r="X335" s="91"/>
      <c r="Y335" s="91"/>
      <c r="Z335" s="91"/>
      <c r="AA335" s="91"/>
      <c r="AB335" s="91"/>
      <c r="AC335" s="47">
        <f t="shared" ref="AC335:AC345" si="76">SUM(E335:AB335)*AD335</f>
        <v>0</v>
      </c>
      <c r="AD335" s="220">
        <f t="shared" ref="AD335:AD345" si="77">DAY(EOMONTH(AE335,0))</f>
        <v>28</v>
      </c>
      <c r="AE335" s="241">
        <f t="shared" ref="AE335:AE345" si="78">DATE($E$331,D335,1)</f>
        <v>6972</v>
      </c>
    </row>
    <row r="336" spans="3:31" s="252" customFormat="1" x14ac:dyDescent="0.15">
      <c r="C336" s="29" t="s">
        <v>82</v>
      </c>
      <c r="D336" s="239">
        <v>3</v>
      </c>
      <c r="E336" s="91"/>
      <c r="F336" s="91"/>
      <c r="G336" s="91"/>
      <c r="H336" s="91"/>
      <c r="I336" s="91"/>
      <c r="J336" s="67"/>
      <c r="K336" s="67"/>
      <c r="L336" s="67"/>
      <c r="M336" s="67"/>
      <c r="N336" s="67"/>
      <c r="O336" s="67"/>
      <c r="P336" s="67"/>
      <c r="Q336" s="67"/>
      <c r="R336" s="67"/>
      <c r="S336" s="67"/>
      <c r="T336" s="67"/>
      <c r="U336" s="67"/>
      <c r="V336" s="67"/>
      <c r="W336" s="67"/>
      <c r="X336" s="91"/>
      <c r="Y336" s="91"/>
      <c r="Z336" s="91"/>
      <c r="AA336" s="91"/>
      <c r="AB336" s="91"/>
      <c r="AC336" s="47">
        <f t="shared" si="76"/>
        <v>0</v>
      </c>
      <c r="AD336" s="220">
        <f t="shared" si="77"/>
        <v>31</v>
      </c>
      <c r="AE336" s="241">
        <f t="shared" si="78"/>
        <v>7000</v>
      </c>
    </row>
    <row r="337" spans="3:31" s="252" customFormat="1" x14ac:dyDescent="0.15">
      <c r="C337" s="29" t="s">
        <v>83</v>
      </c>
      <c r="D337" s="239">
        <v>4</v>
      </c>
      <c r="E337" s="91"/>
      <c r="F337" s="91"/>
      <c r="G337" s="91"/>
      <c r="H337" s="91"/>
      <c r="I337" s="91"/>
      <c r="J337" s="67"/>
      <c r="K337" s="67"/>
      <c r="L337" s="67"/>
      <c r="M337" s="67"/>
      <c r="N337" s="67"/>
      <c r="O337" s="67"/>
      <c r="P337" s="67"/>
      <c r="Q337" s="67"/>
      <c r="R337" s="67"/>
      <c r="S337" s="67"/>
      <c r="T337" s="67"/>
      <c r="U337" s="67"/>
      <c r="V337" s="67"/>
      <c r="W337" s="67"/>
      <c r="X337" s="91"/>
      <c r="Y337" s="91"/>
      <c r="Z337" s="91"/>
      <c r="AA337" s="91"/>
      <c r="AB337" s="91"/>
      <c r="AC337" s="47">
        <f t="shared" si="76"/>
        <v>0</v>
      </c>
      <c r="AD337" s="220">
        <f t="shared" si="77"/>
        <v>30</v>
      </c>
      <c r="AE337" s="241">
        <f t="shared" si="78"/>
        <v>7031</v>
      </c>
    </row>
    <row r="338" spans="3:31" s="252" customFormat="1" x14ac:dyDescent="0.15">
      <c r="C338" s="29" t="s">
        <v>75</v>
      </c>
      <c r="D338" s="239">
        <v>5</v>
      </c>
      <c r="E338" s="91"/>
      <c r="F338" s="91"/>
      <c r="G338" s="91"/>
      <c r="H338" s="91"/>
      <c r="I338" s="91"/>
      <c r="J338" s="67"/>
      <c r="K338" s="67"/>
      <c r="L338" s="67"/>
      <c r="M338" s="67"/>
      <c r="N338" s="67"/>
      <c r="O338" s="67"/>
      <c r="P338" s="67"/>
      <c r="Q338" s="67"/>
      <c r="R338" s="67"/>
      <c r="S338" s="67"/>
      <c r="T338" s="67"/>
      <c r="U338" s="67"/>
      <c r="V338" s="67"/>
      <c r="W338" s="67"/>
      <c r="X338" s="91"/>
      <c r="Y338" s="91"/>
      <c r="Z338" s="91"/>
      <c r="AA338" s="91"/>
      <c r="AB338" s="91"/>
      <c r="AC338" s="47">
        <f t="shared" si="76"/>
        <v>0</v>
      </c>
      <c r="AD338" s="220">
        <f t="shared" si="77"/>
        <v>31</v>
      </c>
      <c r="AE338" s="241">
        <f t="shared" si="78"/>
        <v>7061</v>
      </c>
    </row>
    <row r="339" spans="3:31" s="252" customFormat="1" x14ac:dyDescent="0.15">
      <c r="C339" s="29" t="s">
        <v>84</v>
      </c>
      <c r="D339" s="239">
        <v>6</v>
      </c>
      <c r="E339" s="91"/>
      <c r="F339" s="91"/>
      <c r="G339" s="91"/>
      <c r="H339" s="91"/>
      <c r="I339" s="91"/>
      <c r="J339" s="67"/>
      <c r="K339" s="67"/>
      <c r="L339" s="67"/>
      <c r="M339" s="67"/>
      <c r="N339" s="67"/>
      <c r="O339" s="67"/>
      <c r="P339" s="67"/>
      <c r="Q339" s="67"/>
      <c r="R339" s="67"/>
      <c r="S339" s="67"/>
      <c r="T339" s="67"/>
      <c r="U339" s="67"/>
      <c r="V339" s="67"/>
      <c r="W339" s="67"/>
      <c r="X339" s="91"/>
      <c r="Y339" s="91"/>
      <c r="Z339" s="91"/>
      <c r="AA339" s="91"/>
      <c r="AB339" s="91"/>
      <c r="AC339" s="47">
        <f t="shared" si="76"/>
        <v>0</v>
      </c>
      <c r="AD339" s="220">
        <f t="shared" si="77"/>
        <v>30</v>
      </c>
      <c r="AE339" s="241">
        <f t="shared" si="78"/>
        <v>7092</v>
      </c>
    </row>
    <row r="340" spans="3:31" s="252" customFormat="1" x14ac:dyDescent="0.15">
      <c r="C340" s="29" t="s">
        <v>85</v>
      </c>
      <c r="D340" s="239">
        <v>7</v>
      </c>
      <c r="E340" s="91"/>
      <c r="F340" s="91"/>
      <c r="G340" s="91"/>
      <c r="H340" s="91"/>
      <c r="I340" s="91"/>
      <c r="J340" s="67"/>
      <c r="K340" s="67"/>
      <c r="L340" s="67"/>
      <c r="M340" s="67"/>
      <c r="N340" s="67"/>
      <c r="O340" s="67"/>
      <c r="P340" s="67"/>
      <c r="Q340" s="67"/>
      <c r="R340" s="67"/>
      <c r="S340" s="67"/>
      <c r="T340" s="67"/>
      <c r="U340" s="67"/>
      <c r="V340" s="67"/>
      <c r="W340" s="67"/>
      <c r="X340" s="91"/>
      <c r="Y340" s="91"/>
      <c r="Z340" s="91"/>
      <c r="AA340" s="91"/>
      <c r="AB340" s="91"/>
      <c r="AC340" s="47">
        <f t="shared" si="76"/>
        <v>0</v>
      </c>
      <c r="AD340" s="220">
        <f t="shared" si="77"/>
        <v>31</v>
      </c>
      <c r="AE340" s="241">
        <f t="shared" si="78"/>
        <v>7122</v>
      </c>
    </row>
    <row r="341" spans="3:31" s="252" customFormat="1" x14ac:dyDescent="0.15">
      <c r="C341" s="29" t="s">
        <v>86</v>
      </c>
      <c r="D341" s="239">
        <v>8</v>
      </c>
      <c r="E341" s="91"/>
      <c r="F341" s="91"/>
      <c r="G341" s="91"/>
      <c r="H341" s="91"/>
      <c r="I341" s="91"/>
      <c r="J341" s="67"/>
      <c r="K341" s="67"/>
      <c r="L341" s="67"/>
      <c r="M341" s="67"/>
      <c r="N341" s="67"/>
      <c r="O341" s="67"/>
      <c r="P341" s="67"/>
      <c r="Q341" s="67"/>
      <c r="R341" s="67"/>
      <c r="S341" s="67"/>
      <c r="T341" s="67"/>
      <c r="U341" s="67"/>
      <c r="V341" s="67"/>
      <c r="W341" s="67"/>
      <c r="X341" s="91"/>
      <c r="Y341" s="91"/>
      <c r="Z341" s="91"/>
      <c r="AA341" s="91"/>
      <c r="AB341" s="91"/>
      <c r="AC341" s="47">
        <f t="shared" si="76"/>
        <v>0</v>
      </c>
      <c r="AD341" s="220">
        <f t="shared" si="77"/>
        <v>31</v>
      </c>
      <c r="AE341" s="241">
        <f t="shared" si="78"/>
        <v>7153</v>
      </c>
    </row>
    <row r="342" spans="3:31" s="252" customFormat="1" x14ac:dyDescent="0.15">
      <c r="C342" s="29" t="s">
        <v>87</v>
      </c>
      <c r="D342" s="239">
        <v>9</v>
      </c>
      <c r="E342" s="91"/>
      <c r="F342" s="91"/>
      <c r="G342" s="91"/>
      <c r="H342" s="91"/>
      <c r="I342" s="91"/>
      <c r="J342" s="67"/>
      <c r="K342" s="67"/>
      <c r="L342" s="67"/>
      <c r="M342" s="67"/>
      <c r="N342" s="67"/>
      <c r="O342" s="67"/>
      <c r="P342" s="67"/>
      <c r="Q342" s="67"/>
      <c r="R342" s="67"/>
      <c r="S342" s="67"/>
      <c r="T342" s="67"/>
      <c r="U342" s="67"/>
      <c r="V342" s="67"/>
      <c r="W342" s="67"/>
      <c r="X342" s="91"/>
      <c r="Y342" s="91"/>
      <c r="Z342" s="91"/>
      <c r="AA342" s="91"/>
      <c r="AB342" s="91"/>
      <c r="AC342" s="47">
        <f t="shared" si="76"/>
        <v>0</v>
      </c>
      <c r="AD342" s="220">
        <f t="shared" si="77"/>
        <v>30</v>
      </c>
      <c r="AE342" s="241">
        <f t="shared" si="78"/>
        <v>7184</v>
      </c>
    </row>
    <row r="343" spans="3:31" s="252" customFormat="1" x14ac:dyDescent="0.15">
      <c r="C343" s="29" t="s">
        <v>88</v>
      </c>
      <c r="D343" s="239">
        <v>10</v>
      </c>
      <c r="E343" s="91"/>
      <c r="F343" s="91"/>
      <c r="G343" s="91"/>
      <c r="H343" s="91"/>
      <c r="I343" s="91"/>
      <c r="J343" s="67"/>
      <c r="K343" s="67"/>
      <c r="L343" s="67"/>
      <c r="M343" s="67"/>
      <c r="N343" s="67"/>
      <c r="O343" s="67"/>
      <c r="P343" s="67"/>
      <c r="Q343" s="67"/>
      <c r="R343" s="67"/>
      <c r="S343" s="67"/>
      <c r="T343" s="67"/>
      <c r="U343" s="67"/>
      <c r="V343" s="67"/>
      <c r="W343" s="67"/>
      <c r="X343" s="91"/>
      <c r="Y343" s="91"/>
      <c r="Z343" s="91"/>
      <c r="AA343" s="91"/>
      <c r="AB343" s="91"/>
      <c r="AC343" s="47">
        <f t="shared" si="76"/>
        <v>0</v>
      </c>
      <c r="AD343" s="220">
        <f t="shared" si="77"/>
        <v>31</v>
      </c>
      <c r="AE343" s="241">
        <f t="shared" si="78"/>
        <v>7214</v>
      </c>
    </row>
    <row r="344" spans="3:31" s="252" customFormat="1" x14ac:dyDescent="0.15">
      <c r="C344" s="29" t="s">
        <v>89</v>
      </c>
      <c r="D344" s="239">
        <v>11</v>
      </c>
      <c r="E344" s="91"/>
      <c r="F344" s="91"/>
      <c r="G344" s="91"/>
      <c r="H344" s="91"/>
      <c r="I344" s="91"/>
      <c r="J344" s="67"/>
      <c r="K344" s="67"/>
      <c r="L344" s="67"/>
      <c r="M344" s="67"/>
      <c r="N344" s="67"/>
      <c r="O344" s="67"/>
      <c r="P344" s="67"/>
      <c r="Q344" s="67"/>
      <c r="R344" s="67"/>
      <c r="S344" s="67"/>
      <c r="T344" s="67"/>
      <c r="U344" s="67"/>
      <c r="V344" s="67"/>
      <c r="W344" s="67"/>
      <c r="X344" s="91"/>
      <c r="Y344" s="91"/>
      <c r="Z344" s="91"/>
      <c r="AA344" s="91"/>
      <c r="AB344" s="91"/>
      <c r="AC344" s="47">
        <f t="shared" si="76"/>
        <v>0</v>
      </c>
      <c r="AD344" s="220">
        <f t="shared" si="77"/>
        <v>30</v>
      </c>
      <c r="AE344" s="241">
        <f t="shared" si="78"/>
        <v>7245</v>
      </c>
    </row>
    <row r="345" spans="3:31" s="252" customFormat="1" ht="14" thickBot="1" x14ac:dyDescent="0.2">
      <c r="C345" s="29" t="s">
        <v>90</v>
      </c>
      <c r="D345" s="239">
        <v>12</v>
      </c>
      <c r="E345" s="91"/>
      <c r="F345" s="91"/>
      <c r="G345" s="91"/>
      <c r="H345" s="91"/>
      <c r="I345" s="91"/>
      <c r="J345" s="67"/>
      <c r="K345" s="67"/>
      <c r="L345" s="67"/>
      <c r="M345" s="67"/>
      <c r="N345" s="67"/>
      <c r="O345" s="67"/>
      <c r="P345" s="67"/>
      <c r="Q345" s="67"/>
      <c r="R345" s="67"/>
      <c r="S345" s="67"/>
      <c r="T345" s="67"/>
      <c r="U345" s="67"/>
      <c r="V345" s="67"/>
      <c r="W345" s="67"/>
      <c r="X345" s="91"/>
      <c r="Y345" s="91"/>
      <c r="Z345" s="91"/>
      <c r="AA345" s="91"/>
      <c r="AB345" s="91"/>
      <c r="AC345" s="47">
        <f t="shared" si="76"/>
        <v>0</v>
      </c>
      <c r="AD345" s="220">
        <f t="shared" si="77"/>
        <v>31</v>
      </c>
      <c r="AE345" s="241">
        <f t="shared" si="78"/>
        <v>7275</v>
      </c>
    </row>
    <row r="346" spans="3:31" s="252" customFormat="1" ht="14" thickBot="1" x14ac:dyDescent="0.2">
      <c r="C346" s="37" t="s">
        <v>91</v>
      </c>
      <c r="D346" s="27"/>
      <c r="E346" s="26">
        <f t="shared" ref="E346:AB346" si="79">SUMPRODUCT(E334:E345,$AD334:$AD345)</f>
        <v>0</v>
      </c>
      <c r="F346" s="26">
        <f t="shared" si="79"/>
        <v>0</v>
      </c>
      <c r="G346" s="26">
        <f t="shared" si="79"/>
        <v>0</v>
      </c>
      <c r="H346" s="26">
        <f t="shared" si="79"/>
        <v>0</v>
      </c>
      <c r="I346" s="26">
        <f t="shared" si="79"/>
        <v>0</v>
      </c>
      <c r="J346" s="26">
        <f t="shared" si="79"/>
        <v>0</v>
      </c>
      <c r="K346" s="26">
        <f t="shared" si="79"/>
        <v>0</v>
      </c>
      <c r="L346" s="26">
        <f t="shared" si="79"/>
        <v>0</v>
      </c>
      <c r="M346" s="26">
        <f t="shared" si="79"/>
        <v>0</v>
      </c>
      <c r="N346" s="26">
        <f t="shared" si="79"/>
        <v>0</v>
      </c>
      <c r="O346" s="26">
        <f t="shared" si="79"/>
        <v>0</v>
      </c>
      <c r="P346" s="26">
        <f t="shared" si="79"/>
        <v>0</v>
      </c>
      <c r="Q346" s="26">
        <f t="shared" si="79"/>
        <v>0</v>
      </c>
      <c r="R346" s="26">
        <f t="shared" si="79"/>
        <v>0</v>
      </c>
      <c r="S346" s="26">
        <f t="shared" si="79"/>
        <v>0</v>
      </c>
      <c r="T346" s="26">
        <f t="shared" si="79"/>
        <v>0</v>
      </c>
      <c r="U346" s="26">
        <f t="shared" si="79"/>
        <v>0</v>
      </c>
      <c r="V346" s="26">
        <f t="shared" si="79"/>
        <v>0</v>
      </c>
      <c r="W346" s="26">
        <f t="shared" si="79"/>
        <v>0</v>
      </c>
      <c r="X346" s="26">
        <f t="shared" si="79"/>
        <v>0</v>
      </c>
      <c r="Y346" s="26">
        <f t="shared" si="79"/>
        <v>0</v>
      </c>
      <c r="Z346" s="26">
        <f t="shared" si="79"/>
        <v>0</v>
      </c>
      <c r="AA346" s="26">
        <f t="shared" si="79"/>
        <v>0</v>
      </c>
      <c r="AB346" s="26">
        <f t="shared" si="79"/>
        <v>0</v>
      </c>
      <c r="AC346" s="48">
        <f>SUM(AC334:AC345)</f>
        <v>0</v>
      </c>
      <c r="AD346" s="221"/>
      <c r="AE346" s="239"/>
    </row>
    <row r="347" spans="3:31" s="252" customFormat="1" ht="14" thickBot="1" x14ac:dyDescent="0.2">
      <c r="C347" s="29"/>
      <c r="D347" s="27"/>
      <c r="E347" s="27"/>
      <c r="F347" s="27"/>
      <c r="G347" s="27"/>
      <c r="H347" s="27"/>
      <c r="I347" s="27"/>
      <c r="J347" s="27"/>
      <c r="K347" s="27"/>
      <c r="L347" s="27"/>
      <c r="M347" s="27"/>
      <c r="N347" s="27"/>
      <c r="O347" s="27"/>
      <c r="P347" s="27"/>
      <c r="Q347" s="27"/>
      <c r="R347" s="27"/>
      <c r="S347" s="27"/>
      <c r="T347" s="27"/>
      <c r="U347" s="27"/>
      <c r="V347" s="27"/>
      <c r="W347" s="27"/>
      <c r="X347" s="27"/>
      <c r="Y347" s="27"/>
      <c r="Z347" s="27"/>
      <c r="AA347" s="27"/>
      <c r="AB347" s="27"/>
      <c r="AC347" s="49" t="str">
        <f>IF(AC346=SUM(E346:AB346),"","ERROR")</f>
        <v/>
      </c>
      <c r="AD347" s="221"/>
      <c r="AE347" s="239"/>
    </row>
    <row r="348" spans="3:31" s="252" customFormat="1" x14ac:dyDescent="0.15">
      <c r="C348" s="29"/>
      <c r="D348" s="45">
        <f>D331+1</f>
        <v>21</v>
      </c>
      <c r="E348" s="28">
        <f>E331+1</f>
        <v>1920</v>
      </c>
      <c r="F348" s="27"/>
      <c r="G348" s="27"/>
      <c r="H348" s="27"/>
      <c r="I348" s="27"/>
      <c r="J348" s="27"/>
      <c r="K348" s="27"/>
      <c r="L348" s="27"/>
      <c r="M348" s="27"/>
      <c r="N348" s="27"/>
      <c r="O348" s="27"/>
      <c r="P348" s="27"/>
      <c r="Q348" s="27"/>
      <c r="R348" s="27"/>
      <c r="S348" s="27"/>
      <c r="T348" s="27"/>
      <c r="U348" s="27"/>
      <c r="V348" s="27"/>
      <c r="W348" s="27"/>
      <c r="X348" s="27"/>
      <c r="Y348" s="27"/>
      <c r="Z348" s="27"/>
      <c r="AA348" s="27"/>
      <c r="AB348" s="27"/>
      <c r="AC348" s="50"/>
      <c r="AD348" s="221"/>
      <c r="AE348" s="239"/>
    </row>
    <row r="349" spans="3:31" s="252" customFormat="1" x14ac:dyDescent="0.15">
      <c r="C349" s="29"/>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50"/>
      <c r="AD349" s="221"/>
      <c r="AE349" s="239"/>
    </row>
    <row r="350" spans="3:31" s="252" customFormat="1" x14ac:dyDescent="0.15">
      <c r="C350" s="29" t="s">
        <v>9</v>
      </c>
      <c r="D350" s="29"/>
      <c r="E350" s="89">
        <v>100</v>
      </c>
      <c r="F350" s="89">
        <v>200</v>
      </c>
      <c r="G350" s="89">
        <v>300</v>
      </c>
      <c r="H350" s="89">
        <v>400</v>
      </c>
      <c r="I350" s="89">
        <v>500</v>
      </c>
      <c r="J350" s="249">
        <v>600</v>
      </c>
      <c r="K350" s="249">
        <v>700</v>
      </c>
      <c r="L350" s="249">
        <v>800</v>
      </c>
      <c r="M350" s="249">
        <v>900</v>
      </c>
      <c r="N350" s="66">
        <v>1000</v>
      </c>
      <c r="O350" s="66">
        <v>1100</v>
      </c>
      <c r="P350" s="66">
        <v>1200</v>
      </c>
      <c r="Q350" s="66">
        <v>1300</v>
      </c>
      <c r="R350" s="66">
        <v>1400</v>
      </c>
      <c r="S350" s="66">
        <v>1500</v>
      </c>
      <c r="T350" s="66">
        <v>1600</v>
      </c>
      <c r="U350" s="66">
        <v>1700</v>
      </c>
      <c r="V350" s="66">
        <v>1800</v>
      </c>
      <c r="W350" s="66">
        <v>1900</v>
      </c>
      <c r="X350" s="90">
        <v>2000</v>
      </c>
      <c r="Y350" s="90">
        <v>2100</v>
      </c>
      <c r="Z350" s="90">
        <v>2200</v>
      </c>
      <c r="AA350" s="90">
        <v>2300</v>
      </c>
      <c r="AB350" s="90">
        <v>2400</v>
      </c>
      <c r="AC350" s="51" t="s">
        <v>79</v>
      </c>
      <c r="AD350" s="219" t="s">
        <v>162</v>
      </c>
      <c r="AE350" s="239"/>
    </row>
    <row r="351" spans="3:31" s="252" customFormat="1" x14ac:dyDescent="0.15">
      <c r="C351" s="29" t="s">
        <v>80</v>
      </c>
      <c r="D351" s="239">
        <v>1</v>
      </c>
      <c r="E351" s="91"/>
      <c r="F351" s="91"/>
      <c r="G351" s="91"/>
      <c r="H351" s="91"/>
      <c r="I351" s="91"/>
      <c r="J351" s="67"/>
      <c r="K351" s="67"/>
      <c r="L351" s="67"/>
      <c r="M351" s="67"/>
      <c r="N351" s="67"/>
      <c r="O351" s="67"/>
      <c r="P351" s="67"/>
      <c r="Q351" s="67"/>
      <c r="R351" s="67"/>
      <c r="S351" s="67"/>
      <c r="T351" s="67"/>
      <c r="U351" s="67"/>
      <c r="V351" s="67"/>
      <c r="W351" s="67"/>
      <c r="X351" s="91"/>
      <c r="Y351" s="91"/>
      <c r="Z351" s="91"/>
      <c r="AA351" s="91"/>
      <c r="AB351" s="91"/>
      <c r="AC351" s="47">
        <f>SUM(E351:AB351)*AD351</f>
        <v>0</v>
      </c>
      <c r="AD351" s="220">
        <f>DAY(EOMONTH(AE351,0))</f>
        <v>31</v>
      </c>
      <c r="AE351" s="241">
        <f>DATE($E$348,D351,1)</f>
        <v>7306</v>
      </c>
    </row>
    <row r="352" spans="3:31" s="252" customFormat="1" x14ac:dyDescent="0.15">
      <c r="C352" s="29" t="s">
        <v>81</v>
      </c>
      <c r="D352" s="239">
        <v>2</v>
      </c>
      <c r="E352" s="91"/>
      <c r="F352" s="91"/>
      <c r="G352" s="91"/>
      <c r="H352" s="91"/>
      <c r="I352" s="91"/>
      <c r="J352" s="67"/>
      <c r="K352" s="67"/>
      <c r="L352" s="67"/>
      <c r="M352" s="67"/>
      <c r="N352" s="67"/>
      <c r="O352" s="67"/>
      <c r="P352" s="67"/>
      <c r="Q352" s="67"/>
      <c r="R352" s="67"/>
      <c r="S352" s="67"/>
      <c r="T352" s="67"/>
      <c r="U352" s="67"/>
      <c r="V352" s="67"/>
      <c r="W352" s="67"/>
      <c r="X352" s="91"/>
      <c r="Y352" s="91"/>
      <c r="Z352" s="91"/>
      <c r="AA352" s="91"/>
      <c r="AB352" s="91"/>
      <c r="AC352" s="47">
        <f t="shared" ref="AC352:AC362" si="80">SUM(E352:AB352)*AD352</f>
        <v>0</v>
      </c>
      <c r="AD352" s="220">
        <f t="shared" ref="AD352:AD362" si="81">DAY(EOMONTH(AE352,0))</f>
        <v>29</v>
      </c>
      <c r="AE352" s="241">
        <f t="shared" ref="AE352:AE362" si="82">DATE($E$348,D352,1)</f>
        <v>7337</v>
      </c>
    </row>
    <row r="353" spans="3:31" s="252" customFormat="1" x14ac:dyDescent="0.15">
      <c r="C353" s="29" t="s">
        <v>82</v>
      </c>
      <c r="D353" s="239">
        <v>3</v>
      </c>
      <c r="E353" s="91"/>
      <c r="F353" s="91"/>
      <c r="G353" s="91"/>
      <c r="H353" s="91"/>
      <c r="I353" s="91"/>
      <c r="J353" s="67"/>
      <c r="K353" s="67"/>
      <c r="L353" s="67"/>
      <c r="M353" s="67"/>
      <c r="N353" s="67"/>
      <c r="O353" s="67"/>
      <c r="P353" s="67"/>
      <c r="Q353" s="67"/>
      <c r="R353" s="67"/>
      <c r="S353" s="67"/>
      <c r="T353" s="67"/>
      <c r="U353" s="67"/>
      <c r="V353" s="67"/>
      <c r="W353" s="67"/>
      <c r="X353" s="91"/>
      <c r="Y353" s="91"/>
      <c r="Z353" s="91"/>
      <c r="AA353" s="91"/>
      <c r="AB353" s="91"/>
      <c r="AC353" s="47">
        <f t="shared" si="80"/>
        <v>0</v>
      </c>
      <c r="AD353" s="220">
        <f t="shared" si="81"/>
        <v>31</v>
      </c>
      <c r="AE353" s="241">
        <f t="shared" si="82"/>
        <v>7366</v>
      </c>
    </row>
    <row r="354" spans="3:31" s="252" customFormat="1" x14ac:dyDescent="0.15">
      <c r="C354" s="29" t="s">
        <v>83</v>
      </c>
      <c r="D354" s="239">
        <v>4</v>
      </c>
      <c r="E354" s="91"/>
      <c r="F354" s="91"/>
      <c r="G354" s="91"/>
      <c r="H354" s="91"/>
      <c r="I354" s="91"/>
      <c r="J354" s="67"/>
      <c r="K354" s="67"/>
      <c r="L354" s="67"/>
      <c r="M354" s="67"/>
      <c r="N354" s="67"/>
      <c r="O354" s="67"/>
      <c r="P354" s="67"/>
      <c r="Q354" s="67"/>
      <c r="R354" s="67"/>
      <c r="S354" s="67"/>
      <c r="T354" s="67"/>
      <c r="U354" s="67"/>
      <c r="V354" s="67"/>
      <c r="W354" s="67"/>
      <c r="X354" s="91"/>
      <c r="Y354" s="91"/>
      <c r="Z354" s="91"/>
      <c r="AA354" s="91"/>
      <c r="AB354" s="91"/>
      <c r="AC354" s="47">
        <f t="shared" si="80"/>
        <v>0</v>
      </c>
      <c r="AD354" s="220">
        <f t="shared" si="81"/>
        <v>30</v>
      </c>
      <c r="AE354" s="241">
        <f t="shared" si="82"/>
        <v>7397</v>
      </c>
    </row>
    <row r="355" spans="3:31" s="252" customFormat="1" x14ac:dyDescent="0.15">
      <c r="C355" s="29" t="s">
        <v>75</v>
      </c>
      <c r="D355" s="239">
        <v>5</v>
      </c>
      <c r="E355" s="91"/>
      <c r="F355" s="91"/>
      <c r="G355" s="91"/>
      <c r="H355" s="91"/>
      <c r="I355" s="91"/>
      <c r="J355" s="67"/>
      <c r="K355" s="67"/>
      <c r="L355" s="67"/>
      <c r="M355" s="67"/>
      <c r="N355" s="67"/>
      <c r="O355" s="67"/>
      <c r="P355" s="67"/>
      <c r="Q355" s="67"/>
      <c r="R355" s="67"/>
      <c r="S355" s="67"/>
      <c r="T355" s="67"/>
      <c r="U355" s="67"/>
      <c r="V355" s="67"/>
      <c r="W355" s="67"/>
      <c r="X355" s="91"/>
      <c r="Y355" s="91"/>
      <c r="Z355" s="91"/>
      <c r="AA355" s="91"/>
      <c r="AB355" s="91"/>
      <c r="AC355" s="47">
        <f t="shared" si="80"/>
        <v>0</v>
      </c>
      <c r="AD355" s="220">
        <f t="shared" si="81"/>
        <v>31</v>
      </c>
      <c r="AE355" s="241">
        <f t="shared" si="82"/>
        <v>7427</v>
      </c>
    </row>
    <row r="356" spans="3:31" s="252" customFormat="1" x14ac:dyDescent="0.15">
      <c r="C356" s="29" t="s">
        <v>84</v>
      </c>
      <c r="D356" s="239">
        <v>6</v>
      </c>
      <c r="E356" s="91"/>
      <c r="F356" s="91"/>
      <c r="G356" s="91"/>
      <c r="H356" s="91"/>
      <c r="I356" s="91"/>
      <c r="J356" s="67"/>
      <c r="K356" s="67"/>
      <c r="L356" s="67"/>
      <c r="M356" s="67"/>
      <c r="N356" s="67"/>
      <c r="O356" s="67"/>
      <c r="P356" s="67"/>
      <c r="Q356" s="67"/>
      <c r="R356" s="67"/>
      <c r="S356" s="67"/>
      <c r="T356" s="67"/>
      <c r="U356" s="67"/>
      <c r="V356" s="67"/>
      <c r="W356" s="67"/>
      <c r="X356" s="91"/>
      <c r="Y356" s="91"/>
      <c r="Z356" s="91"/>
      <c r="AA356" s="91"/>
      <c r="AB356" s="91"/>
      <c r="AC356" s="47">
        <f t="shared" si="80"/>
        <v>0</v>
      </c>
      <c r="AD356" s="220">
        <f t="shared" si="81"/>
        <v>30</v>
      </c>
      <c r="AE356" s="241">
        <f t="shared" si="82"/>
        <v>7458</v>
      </c>
    </row>
    <row r="357" spans="3:31" s="252" customFormat="1" x14ac:dyDescent="0.15">
      <c r="C357" s="29" t="s">
        <v>85</v>
      </c>
      <c r="D357" s="239">
        <v>7</v>
      </c>
      <c r="E357" s="91"/>
      <c r="F357" s="91"/>
      <c r="G357" s="91"/>
      <c r="H357" s="91"/>
      <c r="I357" s="91"/>
      <c r="J357" s="67"/>
      <c r="K357" s="67"/>
      <c r="L357" s="67"/>
      <c r="M357" s="67"/>
      <c r="N357" s="67"/>
      <c r="O357" s="67"/>
      <c r="P357" s="67"/>
      <c r="Q357" s="67"/>
      <c r="R357" s="67"/>
      <c r="S357" s="67"/>
      <c r="T357" s="67"/>
      <c r="U357" s="67"/>
      <c r="V357" s="67"/>
      <c r="W357" s="67"/>
      <c r="X357" s="91"/>
      <c r="Y357" s="91"/>
      <c r="Z357" s="91"/>
      <c r="AA357" s="91"/>
      <c r="AB357" s="91"/>
      <c r="AC357" s="47">
        <f t="shared" si="80"/>
        <v>0</v>
      </c>
      <c r="AD357" s="220">
        <f t="shared" si="81"/>
        <v>31</v>
      </c>
      <c r="AE357" s="241">
        <f t="shared" si="82"/>
        <v>7488</v>
      </c>
    </row>
    <row r="358" spans="3:31" s="252" customFormat="1" x14ac:dyDescent="0.15">
      <c r="C358" s="29" t="s">
        <v>86</v>
      </c>
      <c r="D358" s="239">
        <v>8</v>
      </c>
      <c r="E358" s="91"/>
      <c r="F358" s="91"/>
      <c r="G358" s="91"/>
      <c r="H358" s="91"/>
      <c r="I358" s="91"/>
      <c r="J358" s="67"/>
      <c r="K358" s="67"/>
      <c r="L358" s="67"/>
      <c r="M358" s="67"/>
      <c r="N358" s="67"/>
      <c r="O358" s="67"/>
      <c r="P358" s="67"/>
      <c r="Q358" s="67"/>
      <c r="R358" s="67"/>
      <c r="S358" s="67"/>
      <c r="T358" s="67"/>
      <c r="U358" s="67"/>
      <c r="V358" s="67"/>
      <c r="W358" s="67"/>
      <c r="X358" s="91"/>
      <c r="Y358" s="91"/>
      <c r="Z358" s="91"/>
      <c r="AA358" s="91"/>
      <c r="AB358" s="91"/>
      <c r="AC358" s="47">
        <f t="shared" si="80"/>
        <v>0</v>
      </c>
      <c r="AD358" s="220">
        <f t="shared" si="81"/>
        <v>31</v>
      </c>
      <c r="AE358" s="241">
        <f t="shared" si="82"/>
        <v>7519</v>
      </c>
    </row>
    <row r="359" spans="3:31" s="252" customFormat="1" x14ac:dyDescent="0.15">
      <c r="C359" s="29" t="s">
        <v>87</v>
      </c>
      <c r="D359" s="239">
        <v>9</v>
      </c>
      <c r="E359" s="91"/>
      <c r="F359" s="91"/>
      <c r="G359" s="91"/>
      <c r="H359" s="91"/>
      <c r="I359" s="91"/>
      <c r="J359" s="67"/>
      <c r="K359" s="67"/>
      <c r="L359" s="67"/>
      <c r="M359" s="67"/>
      <c r="N359" s="67"/>
      <c r="O359" s="67"/>
      <c r="P359" s="67"/>
      <c r="Q359" s="67"/>
      <c r="R359" s="67"/>
      <c r="S359" s="67"/>
      <c r="T359" s="67"/>
      <c r="U359" s="67"/>
      <c r="V359" s="67"/>
      <c r="W359" s="67"/>
      <c r="X359" s="91"/>
      <c r="Y359" s="91"/>
      <c r="Z359" s="91"/>
      <c r="AA359" s="91"/>
      <c r="AB359" s="91"/>
      <c r="AC359" s="47">
        <f t="shared" si="80"/>
        <v>0</v>
      </c>
      <c r="AD359" s="220">
        <f t="shared" si="81"/>
        <v>30</v>
      </c>
      <c r="AE359" s="241">
        <f t="shared" si="82"/>
        <v>7550</v>
      </c>
    </row>
    <row r="360" spans="3:31" s="252" customFormat="1" x14ac:dyDescent="0.15">
      <c r="C360" s="29" t="s">
        <v>88</v>
      </c>
      <c r="D360" s="239">
        <v>10</v>
      </c>
      <c r="E360" s="91"/>
      <c r="F360" s="91"/>
      <c r="G360" s="91"/>
      <c r="H360" s="91"/>
      <c r="I360" s="91"/>
      <c r="J360" s="67"/>
      <c r="K360" s="67"/>
      <c r="L360" s="67"/>
      <c r="M360" s="67"/>
      <c r="N360" s="67"/>
      <c r="O360" s="67"/>
      <c r="P360" s="67"/>
      <c r="Q360" s="67"/>
      <c r="R360" s="67"/>
      <c r="S360" s="67"/>
      <c r="T360" s="67"/>
      <c r="U360" s="67"/>
      <c r="V360" s="67"/>
      <c r="W360" s="67"/>
      <c r="X360" s="91"/>
      <c r="Y360" s="91"/>
      <c r="Z360" s="91"/>
      <c r="AA360" s="91"/>
      <c r="AB360" s="91"/>
      <c r="AC360" s="47">
        <f t="shared" si="80"/>
        <v>0</v>
      </c>
      <c r="AD360" s="220">
        <f t="shared" si="81"/>
        <v>31</v>
      </c>
      <c r="AE360" s="241">
        <f t="shared" si="82"/>
        <v>7580</v>
      </c>
    </row>
    <row r="361" spans="3:31" s="252" customFormat="1" x14ac:dyDescent="0.15">
      <c r="C361" s="29" t="s">
        <v>89</v>
      </c>
      <c r="D361" s="239">
        <v>11</v>
      </c>
      <c r="E361" s="91"/>
      <c r="F361" s="91"/>
      <c r="G361" s="91"/>
      <c r="H361" s="91"/>
      <c r="I361" s="91"/>
      <c r="J361" s="67"/>
      <c r="K361" s="67"/>
      <c r="L361" s="67"/>
      <c r="M361" s="67"/>
      <c r="N361" s="67"/>
      <c r="O361" s="67"/>
      <c r="P361" s="67"/>
      <c r="Q361" s="67"/>
      <c r="R361" s="67"/>
      <c r="S361" s="67"/>
      <c r="T361" s="67"/>
      <c r="U361" s="67"/>
      <c r="V361" s="67"/>
      <c r="W361" s="67"/>
      <c r="X361" s="91"/>
      <c r="Y361" s="91"/>
      <c r="Z361" s="91"/>
      <c r="AA361" s="91"/>
      <c r="AB361" s="91"/>
      <c r="AC361" s="47">
        <f t="shared" si="80"/>
        <v>0</v>
      </c>
      <c r="AD361" s="220">
        <f t="shared" si="81"/>
        <v>30</v>
      </c>
      <c r="AE361" s="241">
        <f t="shared" si="82"/>
        <v>7611</v>
      </c>
    </row>
    <row r="362" spans="3:31" s="252" customFormat="1" ht="14" thickBot="1" x14ac:dyDescent="0.2">
      <c r="C362" s="29" t="s">
        <v>90</v>
      </c>
      <c r="D362" s="239">
        <v>12</v>
      </c>
      <c r="E362" s="91"/>
      <c r="F362" s="91"/>
      <c r="G362" s="91"/>
      <c r="H362" s="91"/>
      <c r="I362" s="91"/>
      <c r="J362" s="67"/>
      <c r="K362" s="67"/>
      <c r="L362" s="67"/>
      <c r="M362" s="67"/>
      <c r="N362" s="67"/>
      <c r="O362" s="67"/>
      <c r="P362" s="67"/>
      <c r="Q362" s="67"/>
      <c r="R362" s="67"/>
      <c r="S362" s="67"/>
      <c r="T362" s="67"/>
      <c r="U362" s="67"/>
      <c r="V362" s="67"/>
      <c r="W362" s="67"/>
      <c r="X362" s="91"/>
      <c r="Y362" s="91"/>
      <c r="Z362" s="91"/>
      <c r="AA362" s="91"/>
      <c r="AB362" s="91"/>
      <c r="AC362" s="47">
        <f t="shared" si="80"/>
        <v>0</v>
      </c>
      <c r="AD362" s="220">
        <f t="shared" si="81"/>
        <v>31</v>
      </c>
      <c r="AE362" s="241">
        <f t="shared" si="82"/>
        <v>7641</v>
      </c>
    </row>
    <row r="363" spans="3:31" s="252" customFormat="1" ht="14" thickBot="1" x14ac:dyDescent="0.2">
      <c r="C363" s="37" t="s">
        <v>91</v>
      </c>
      <c r="D363" s="27"/>
      <c r="E363" s="26">
        <f t="shared" ref="E363:AB363" si="83">SUMPRODUCT(E351:E362,$AD351:$AD362)</f>
        <v>0</v>
      </c>
      <c r="F363" s="26">
        <f t="shared" si="83"/>
        <v>0</v>
      </c>
      <c r="G363" s="26">
        <f t="shared" si="83"/>
        <v>0</v>
      </c>
      <c r="H363" s="26">
        <f t="shared" si="83"/>
        <v>0</v>
      </c>
      <c r="I363" s="26">
        <f t="shared" si="83"/>
        <v>0</v>
      </c>
      <c r="J363" s="26">
        <f t="shared" si="83"/>
        <v>0</v>
      </c>
      <c r="K363" s="26">
        <f t="shared" si="83"/>
        <v>0</v>
      </c>
      <c r="L363" s="26">
        <f t="shared" si="83"/>
        <v>0</v>
      </c>
      <c r="M363" s="26">
        <f t="shared" si="83"/>
        <v>0</v>
      </c>
      <c r="N363" s="26">
        <f t="shared" si="83"/>
        <v>0</v>
      </c>
      <c r="O363" s="26">
        <f t="shared" si="83"/>
        <v>0</v>
      </c>
      <c r="P363" s="26">
        <f t="shared" si="83"/>
        <v>0</v>
      </c>
      <c r="Q363" s="26">
        <f t="shared" si="83"/>
        <v>0</v>
      </c>
      <c r="R363" s="26">
        <f t="shared" si="83"/>
        <v>0</v>
      </c>
      <c r="S363" s="26">
        <f t="shared" si="83"/>
        <v>0</v>
      </c>
      <c r="T363" s="26">
        <f t="shared" si="83"/>
        <v>0</v>
      </c>
      <c r="U363" s="26">
        <f t="shared" si="83"/>
        <v>0</v>
      </c>
      <c r="V363" s="26">
        <f t="shared" si="83"/>
        <v>0</v>
      </c>
      <c r="W363" s="26">
        <f t="shared" si="83"/>
        <v>0</v>
      </c>
      <c r="X363" s="26">
        <f t="shared" si="83"/>
        <v>0</v>
      </c>
      <c r="Y363" s="26">
        <f t="shared" si="83"/>
        <v>0</v>
      </c>
      <c r="Z363" s="26">
        <f t="shared" si="83"/>
        <v>0</v>
      </c>
      <c r="AA363" s="26">
        <f t="shared" si="83"/>
        <v>0</v>
      </c>
      <c r="AB363" s="26">
        <f t="shared" si="83"/>
        <v>0</v>
      </c>
      <c r="AC363" s="48">
        <f>SUM(AC351:AC362)</f>
        <v>0</v>
      </c>
      <c r="AD363" s="222"/>
      <c r="AE363" s="239"/>
    </row>
    <row r="364" spans="3:31" s="252" customFormat="1" ht="14" thickBot="1" x14ac:dyDescent="0.2">
      <c r="C364" s="29"/>
      <c r="D364" s="27"/>
      <c r="E364" s="27"/>
      <c r="F364" s="27"/>
      <c r="G364" s="27"/>
      <c r="H364" s="27"/>
      <c r="I364" s="27"/>
      <c r="J364" s="27"/>
      <c r="K364" s="27"/>
      <c r="L364" s="27"/>
      <c r="M364" s="27"/>
      <c r="N364" s="27"/>
      <c r="O364" s="27"/>
      <c r="P364" s="27"/>
      <c r="Q364" s="27"/>
      <c r="R364" s="27"/>
      <c r="S364" s="27"/>
      <c r="T364" s="27"/>
      <c r="U364" s="27"/>
      <c r="V364" s="27"/>
      <c r="W364" s="27"/>
      <c r="X364" s="27"/>
      <c r="Y364" s="27"/>
      <c r="Z364" s="27"/>
      <c r="AA364" s="27"/>
      <c r="AB364" s="27"/>
      <c r="AC364" s="49" t="str">
        <f>IF(AC363=SUM(E363:AB363),"","ERROR")</f>
        <v/>
      </c>
      <c r="AD364" s="222"/>
      <c r="AE364" s="239"/>
    </row>
  </sheetData>
  <mergeCells count="9">
    <mergeCell ref="F3:AD3"/>
    <mergeCell ref="Z4:AA4"/>
    <mergeCell ref="AB4:AC4"/>
    <mergeCell ref="F5:I5"/>
    <mergeCell ref="J5:O5"/>
    <mergeCell ref="P5:R5"/>
    <mergeCell ref="S5:W5"/>
    <mergeCell ref="X5:AB5"/>
    <mergeCell ref="AC5:AD5"/>
  </mergeCells>
  <conditionalFormatting sqref="J5:O5 S5:W5 AC5:AD5">
    <cfRule type="cellIs" dxfId="1" priority="1" stopIfTrue="1" operator="equal">
      <formula>0</formula>
    </cfRule>
  </conditionalFormatting>
  <pageMargins left="0.7" right="0.7" top="1" bottom="1" header="0.3" footer="0.3"/>
  <pageSetup scale="40"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8" tint="0.39997558519241921"/>
  </sheetPr>
  <dimension ref="A1:AK366"/>
  <sheetViews>
    <sheetView showGridLines="0" zoomScale="80" zoomScaleNormal="80" workbookViewId="0"/>
  </sheetViews>
  <sheetFormatPr baseColWidth="10" defaultColWidth="8.83203125" defaultRowHeight="13" x14ac:dyDescent="0.15"/>
  <cols>
    <col min="1" max="1" width="3.5" style="94" customWidth="1"/>
    <col min="2" max="2" width="4.5" customWidth="1"/>
    <col min="4" max="4" width="9.5" bestFit="1" customWidth="1"/>
    <col min="5" max="5" width="8.1640625" bestFit="1" customWidth="1"/>
    <col min="6" max="10" width="7.6640625" customWidth="1"/>
    <col min="11" max="11" width="10" bestFit="1" customWidth="1"/>
    <col min="12" max="12" width="11.33203125" bestFit="1" customWidth="1"/>
    <col min="13" max="13" width="12.33203125" bestFit="1" customWidth="1"/>
    <col min="14" max="14" width="12.6640625" bestFit="1" customWidth="1"/>
    <col min="15" max="15" width="12.33203125" bestFit="1" customWidth="1"/>
    <col min="16" max="17" width="12.83203125" bestFit="1" customWidth="1"/>
    <col min="18" max="18" width="12.6640625" bestFit="1" customWidth="1"/>
    <col min="19" max="20" width="12.33203125" bestFit="1" customWidth="1"/>
    <col min="21" max="21" width="11.6640625" bestFit="1" customWidth="1"/>
    <col min="22" max="22" width="11.33203125" bestFit="1" customWidth="1"/>
    <col min="23" max="23" width="11.5" bestFit="1" customWidth="1"/>
    <col min="24" max="24" width="11" bestFit="1" customWidth="1"/>
    <col min="25" max="28" width="7.6640625" customWidth="1"/>
    <col min="29" max="29" width="14.1640625" customWidth="1"/>
    <col min="30" max="30" width="11.5" style="213" bestFit="1" customWidth="1"/>
    <col min="31" max="31" width="9.1640625" style="240"/>
  </cols>
  <sheetData>
    <row r="1" spans="1:37" s="94" customFormat="1" ht="14" thickBot="1" x14ac:dyDescent="0.2">
      <c r="AD1" s="213"/>
      <c r="AE1" s="240"/>
    </row>
    <row r="2" spans="1:37" x14ac:dyDescent="0.15">
      <c r="B2" s="6"/>
      <c r="C2" s="7"/>
      <c r="D2" s="7"/>
      <c r="E2" s="7"/>
      <c r="F2" s="23"/>
      <c r="G2" s="20"/>
      <c r="H2" s="20"/>
      <c r="I2" s="20"/>
      <c r="J2" s="20"/>
      <c r="K2" s="20"/>
      <c r="L2" s="20"/>
      <c r="M2" s="20"/>
      <c r="N2" s="20"/>
      <c r="O2" s="20"/>
      <c r="P2" s="20"/>
      <c r="Q2" s="20"/>
      <c r="R2" s="20"/>
      <c r="S2" s="20"/>
      <c r="T2" s="20"/>
      <c r="U2" s="20"/>
      <c r="V2" s="20"/>
      <c r="W2" s="20"/>
      <c r="X2" s="20"/>
      <c r="Y2" s="20"/>
      <c r="Z2" s="20"/>
      <c r="AA2" s="20"/>
      <c r="AB2" s="20"/>
      <c r="AC2" s="20"/>
      <c r="AD2" s="214" t="s">
        <v>2</v>
      </c>
    </row>
    <row r="3" spans="1:37" ht="25" x14ac:dyDescent="0.25">
      <c r="B3" s="3"/>
      <c r="C3" s="2"/>
      <c r="D3" s="2"/>
      <c r="E3" s="8"/>
      <c r="F3" s="457" t="s">
        <v>193</v>
      </c>
      <c r="G3" s="458"/>
      <c r="H3" s="458"/>
      <c r="I3" s="458"/>
      <c r="J3" s="458"/>
      <c r="K3" s="458"/>
      <c r="L3" s="458"/>
      <c r="M3" s="458"/>
      <c r="N3" s="458"/>
      <c r="O3" s="458"/>
      <c r="P3" s="458"/>
      <c r="Q3" s="458"/>
      <c r="R3" s="458"/>
      <c r="S3" s="458"/>
      <c r="T3" s="458"/>
      <c r="U3" s="458"/>
      <c r="V3" s="458"/>
      <c r="W3" s="458"/>
      <c r="X3" s="458"/>
      <c r="Y3" s="458"/>
      <c r="Z3" s="458"/>
      <c r="AA3" s="458"/>
      <c r="AB3" s="458"/>
      <c r="AC3" s="458"/>
      <c r="AD3" s="459"/>
    </row>
    <row r="4" spans="1:37" x14ac:dyDescent="0.15">
      <c r="B4" s="3"/>
      <c r="C4" s="2"/>
      <c r="D4" s="2"/>
      <c r="E4" s="2"/>
      <c r="F4" s="24"/>
      <c r="G4" s="21"/>
      <c r="H4" s="21"/>
      <c r="I4" s="21"/>
      <c r="J4" s="21"/>
      <c r="K4" s="21"/>
      <c r="L4" s="21"/>
      <c r="M4" s="21"/>
      <c r="N4" s="21"/>
      <c r="O4" s="21"/>
      <c r="P4" s="21"/>
      <c r="Q4" s="21"/>
      <c r="R4" s="21"/>
      <c r="S4" s="21"/>
      <c r="T4" s="21"/>
      <c r="U4" s="21"/>
      <c r="V4" s="21"/>
      <c r="W4" s="21"/>
      <c r="X4" s="21"/>
      <c r="Y4" s="21"/>
      <c r="Z4" s="460"/>
      <c r="AA4" s="461"/>
      <c r="AB4" s="461"/>
      <c r="AC4" s="461"/>
      <c r="AD4" s="215"/>
    </row>
    <row r="5" spans="1:37" x14ac:dyDescent="0.15">
      <c r="B5" s="3"/>
      <c r="C5" s="5"/>
      <c r="D5" s="1"/>
      <c r="E5" s="1"/>
      <c r="F5" s="462" t="s">
        <v>133</v>
      </c>
      <c r="G5" s="463"/>
      <c r="H5" s="463"/>
      <c r="I5" s="464"/>
      <c r="J5" s="465">
        <f>'2.Facility Information'!E8</f>
        <v>0</v>
      </c>
      <c r="K5" s="465"/>
      <c r="L5" s="465"/>
      <c r="M5" s="465"/>
      <c r="N5" s="465"/>
      <c r="O5" s="465"/>
      <c r="P5" s="466" t="s">
        <v>134</v>
      </c>
      <c r="Q5" s="467"/>
      <c r="R5" s="467"/>
      <c r="S5" s="465" t="str">
        <f>'2.Facility Information'!E10&amp;", "&amp;'2.Facility Information'!L10</f>
        <v>, Choose</v>
      </c>
      <c r="T5" s="468"/>
      <c r="U5" s="468"/>
      <c r="V5" s="468"/>
      <c r="W5" s="468"/>
      <c r="X5" s="469" t="s">
        <v>224</v>
      </c>
      <c r="Y5" s="470"/>
      <c r="Z5" s="470"/>
      <c r="AA5" s="470"/>
      <c r="AB5" s="470"/>
      <c r="AC5" s="471"/>
      <c r="AD5" s="472"/>
    </row>
    <row r="6" spans="1:37" ht="14" thickBot="1" x14ac:dyDescent="0.2">
      <c r="B6" s="16"/>
      <c r="C6" s="17"/>
      <c r="D6" s="17"/>
      <c r="E6" s="17"/>
      <c r="F6" s="25"/>
      <c r="G6" s="22"/>
      <c r="H6" s="22"/>
      <c r="I6" s="22"/>
      <c r="J6" s="22"/>
      <c r="K6" s="22"/>
      <c r="L6" s="22"/>
      <c r="M6" s="22"/>
      <c r="N6" s="22"/>
      <c r="O6" s="22"/>
      <c r="P6" s="22"/>
      <c r="Q6" s="22"/>
      <c r="R6" s="22"/>
      <c r="S6" s="22"/>
      <c r="T6" s="22"/>
      <c r="U6" s="22"/>
      <c r="V6" s="22"/>
      <c r="W6" s="22"/>
      <c r="X6" s="22"/>
      <c r="Y6" s="22"/>
      <c r="Z6" s="22"/>
      <c r="AA6" s="22"/>
      <c r="AB6" s="22"/>
      <c r="AC6" s="22"/>
      <c r="AD6" s="216"/>
    </row>
    <row r="7" spans="1:37" ht="21" customHeight="1" x14ac:dyDescent="0.15">
      <c r="B7" s="473" t="s">
        <v>225</v>
      </c>
      <c r="C7" s="473"/>
      <c r="D7" s="473"/>
      <c r="E7" s="473"/>
      <c r="F7" s="473"/>
      <c r="G7" s="473"/>
      <c r="H7" s="473"/>
      <c r="I7" s="473"/>
      <c r="J7" s="473"/>
      <c r="K7" s="473"/>
      <c r="L7" s="473"/>
      <c r="M7" s="473"/>
      <c r="N7" s="473"/>
      <c r="O7" s="473"/>
      <c r="P7" s="473"/>
      <c r="Q7" s="473"/>
      <c r="R7" s="473"/>
      <c r="S7" s="473"/>
      <c r="T7" s="473"/>
      <c r="U7" s="473"/>
      <c r="V7" s="473"/>
      <c r="AD7" s="217"/>
    </row>
    <row r="8" spans="1:37" s="132" customFormat="1" ht="21" customHeight="1" x14ac:dyDescent="0.15">
      <c r="B8" s="474"/>
      <c r="C8" s="474"/>
      <c r="D8" s="474"/>
      <c r="E8" s="474"/>
      <c r="F8" s="474"/>
      <c r="G8" s="474"/>
      <c r="H8" s="474"/>
      <c r="I8" s="474"/>
      <c r="J8" s="474"/>
      <c r="K8" s="474"/>
      <c r="L8" s="474"/>
      <c r="M8" s="474"/>
      <c r="N8" s="474"/>
      <c r="O8" s="474"/>
      <c r="P8" s="474"/>
      <c r="Q8" s="474"/>
      <c r="R8" s="474"/>
      <c r="S8" s="474"/>
      <c r="T8" s="474"/>
      <c r="U8" s="474"/>
      <c r="V8" s="474"/>
      <c r="AD8" s="217"/>
      <c r="AE8" s="240"/>
    </row>
    <row r="9" spans="1:37" s="132" customFormat="1" ht="21" customHeight="1" x14ac:dyDescent="0.2">
      <c r="B9" s="253"/>
      <c r="C9" s="253"/>
      <c r="D9" s="253"/>
      <c r="E9" s="253"/>
      <c r="F9" s="253"/>
      <c r="G9" s="253"/>
      <c r="H9" s="253"/>
      <c r="I9" s="253"/>
      <c r="J9" s="253"/>
      <c r="K9" s="253"/>
      <c r="L9" s="253"/>
      <c r="M9" s="253"/>
      <c r="N9" s="253"/>
      <c r="O9" s="253"/>
      <c r="P9" s="253"/>
      <c r="Q9" s="253"/>
      <c r="R9" s="253"/>
      <c r="S9" s="253"/>
      <c r="T9" s="253"/>
      <c r="U9" s="253"/>
      <c r="V9" s="253"/>
      <c r="AD9" s="217"/>
      <c r="AE9" s="240"/>
    </row>
    <row r="10" spans="1:37" s="19" customFormat="1" ht="20" x14ac:dyDescent="0.2">
      <c r="A10" s="97"/>
      <c r="C10" s="29"/>
      <c r="D10" s="30"/>
      <c r="E10" s="165">
        <v>2020</v>
      </c>
      <c r="F10" s="27"/>
      <c r="G10" s="27"/>
      <c r="H10" s="27"/>
      <c r="I10" s="27"/>
      <c r="J10" s="27"/>
      <c r="K10" s="27"/>
      <c r="L10" s="27"/>
      <c r="M10" s="27"/>
      <c r="N10" s="27"/>
      <c r="O10" s="27"/>
      <c r="P10" s="27"/>
      <c r="Q10" s="27"/>
      <c r="R10" s="27"/>
      <c r="S10" s="27"/>
      <c r="T10" s="27"/>
      <c r="U10" s="27"/>
      <c r="V10" s="27"/>
      <c r="W10" s="27"/>
      <c r="X10" s="27"/>
      <c r="Y10" s="27"/>
      <c r="Z10" s="27"/>
      <c r="AA10" s="27"/>
      <c r="AB10" s="27"/>
      <c r="AC10" s="31"/>
      <c r="AD10" s="218"/>
      <c r="AE10" s="239"/>
    </row>
    <row r="11" spans="1:37" s="19" customFormat="1" x14ac:dyDescent="0.15">
      <c r="A11" s="97"/>
      <c r="C11" s="29"/>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31"/>
      <c r="AD11" s="218"/>
      <c r="AE11" s="239"/>
    </row>
    <row r="12" spans="1:37" s="19" customFormat="1" x14ac:dyDescent="0.15">
      <c r="A12" s="97"/>
      <c r="C12" s="29" t="s">
        <v>9</v>
      </c>
      <c r="D12" s="29"/>
      <c r="E12" s="89">
        <v>100</v>
      </c>
      <c r="F12" s="89">
        <v>200</v>
      </c>
      <c r="G12" s="89">
        <v>300</v>
      </c>
      <c r="H12" s="89">
        <v>400</v>
      </c>
      <c r="I12" s="89">
        <v>500</v>
      </c>
      <c r="J12" s="249">
        <v>600</v>
      </c>
      <c r="K12" s="249">
        <v>700</v>
      </c>
      <c r="L12" s="249">
        <v>800</v>
      </c>
      <c r="M12" s="249">
        <v>900</v>
      </c>
      <c r="N12" s="66">
        <v>1000</v>
      </c>
      <c r="O12" s="66">
        <v>1100</v>
      </c>
      <c r="P12" s="66">
        <v>1200</v>
      </c>
      <c r="Q12" s="66">
        <v>1300</v>
      </c>
      <c r="R12" s="66">
        <v>1400</v>
      </c>
      <c r="S12" s="66">
        <v>1500</v>
      </c>
      <c r="T12" s="66">
        <v>1600</v>
      </c>
      <c r="U12" s="66">
        <v>1700</v>
      </c>
      <c r="V12" s="66">
        <v>1800</v>
      </c>
      <c r="W12" s="66">
        <v>1900</v>
      </c>
      <c r="X12" s="90">
        <v>2000</v>
      </c>
      <c r="Y12" s="90">
        <v>2100</v>
      </c>
      <c r="Z12" s="90">
        <v>2200</v>
      </c>
      <c r="AA12" s="90">
        <v>2300</v>
      </c>
      <c r="AB12" s="90">
        <v>2400</v>
      </c>
      <c r="AC12" s="32" t="s">
        <v>79</v>
      </c>
      <c r="AD12" s="219" t="s">
        <v>162</v>
      </c>
      <c r="AE12" s="239"/>
    </row>
    <row r="13" spans="1:37" s="19" customFormat="1" x14ac:dyDescent="0.15">
      <c r="A13" s="97"/>
      <c r="C13" s="238" t="s">
        <v>80</v>
      </c>
      <c r="D13" s="239">
        <v>1</v>
      </c>
      <c r="E13" s="91"/>
      <c r="F13" s="91"/>
      <c r="G13" s="91"/>
      <c r="H13" s="91"/>
      <c r="I13" s="91"/>
      <c r="J13" s="67"/>
      <c r="K13" s="67"/>
      <c r="L13" s="67"/>
      <c r="M13" s="67"/>
      <c r="N13" s="67"/>
      <c r="O13" s="67"/>
      <c r="P13" s="67"/>
      <c r="Q13" s="67"/>
      <c r="R13" s="67"/>
      <c r="S13" s="67"/>
      <c r="T13" s="67"/>
      <c r="U13" s="67"/>
      <c r="V13" s="67"/>
      <c r="W13" s="67"/>
      <c r="X13" s="91"/>
      <c r="Y13" s="91"/>
      <c r="Z13" s="91"/>
      <c r="AA13" s="91"/>
      <c r="AB13" s="91"/>
      <c r="AC13" s="47">
        <f>SUM(E13:AB13)*AD13</f>
        <v>0</v>
      </c>
      <c r="AD13" s="220">
        <f>DAY(EOMONTH(AE13,0))</f>
        <v>31</v>
      </c>
      <c r="AE13" s="241">
        <f>DATE($E$10,D13,1)</f>
        <v>43831</v>
      </c>
      <c r="AG13" s="237"/>
      <c r="AI13" s="204"/>
      <c r="AK13" s="236"/>
    </row>
    <row r="14" spans="1:37" s="19" customFormat="1" x14ac:dyDescent="0.15">
      <c r="A14" s="97"/>
      <c r="C14" s="29" t="s">
        <v>81</v>
      </c>
      <c r="D14" s="239">
        <v>2</v>
      </c>
      <c r="E14" s="91"/>
      <c r="F14" s="91"/>
      <c r="G14" s="91"/>
      <c r="H14" s="91"/>
      <c r="I14" s="91"/>
      <c r="J14" s="67"/>
      <c r="K14" s="67"/>
      <c r="L14" s="67"/>
      <c r="M14" s="67"/>
      <c r="N14" s="67"/>
      <c r="O14" s="67"/>
      <c r="P14" s="67"/>
      <c r="Q14" s="67"/>
      <c r="R14" s="67"/>
      <c r="S14" s="67"/>
      <c r="T14" s="67"/>
      <c r="U14" s="67"/>
      <c r="V14" s="67"/>
      <c r="W14" s="67"/>
      <c r="X14" s="91"/>
      <c r="Y14" s="91"/>
      <c r="Z14" s="91"/>
      <c r="AA14" s="91"/>
      <c r="AB14" s="91"/>
      <c r="AC14" s="47">
        <f t="shared" ref="AC14:AC24" si="0">SUM(E14:AB14)*AD14</f>
        <v>0</v>
      </c>
      <c r="AD14" s="220">
        <f>DAY(EOMONTH(AE14,0))</f>
        <v>29</v>
      </c>
      <c r="AE14" s="241">
        <f>DATE($E$10,D14,1)</f>
        <v>43862</v>
      </c>
    </row>
    <row r="15" spans="1:37" s="19" customFormat="1" x14ac:dyDescent="0.15">
      <c r="A15" s="97"/>
      <c r="C15" s="29" t="s">
        <v>82</v>
      </c>
      <c r="D15" s="239">
        <v>3</v>
      </c>
      <c r="E15" s="91"/>
      <c r="F15" s="91"/>
      <c r="G15" s="91"/>
      <c r="H15" s="91"/>
      <c r="I15" s="91"/>
      <c r="J15" s="67"/>
      <c r="K15" s="67"/>
      <c r="L15" s="67"/>
      <c r="M15" s="67"/>
      <c r="N15" s="67"/>
      <c r="O15" s="67"/>
      <c r="P15" s="67"/>
      <c r="Q15" s="67"/>
      <c r="R15" s="67"/>
      <c r="S15" s="67"/>
      <c r="T15" s="67"/>
      <c r="U15" s="67"/>
      <c r="V15" s="67"/>
      <c r="W15" s="67"/>
      <c r="X15" s="91"/>
      <c r="Y15" s="91"/>
      <c r="Z15" s="91"/>
      <c r="AA15" s="91"/>
      <c r="AB15" s="91"/>
      <c r="AC15" s="47">
        <f t="shared" si="0"/>
        <v>0</v>
      </c>
      <c r="AD15" s="220">
        <f t="shared" ref="AD15:AD24" si="1">DAY(EOMONTH(AE15,0))</f>
        <v>31</v>
      </c>
      <c r="AE15" s="241">
        <f t="shared" ref="AE15:AE24" si="2">DATE($E$10,D15,1)</f>
        <v>43891</v>
      </c>
    </row>
    <row r="16" spans="1:37" s="19" customFormat="1" x14ac:dyDescent="0.15">
      <c r="A16" s="97"/>
      <c r="C16" s="29" t="s">
        <v>83</v>
      </c>
      <c r="D16" s="239">
        <v>4</v>
      </c>
      <c r="E16" s="91"/>
      <c r="F16" s="91"/>
      <c r="G16" s="91"/>
      <c r="H16" s="91"/>
      <c r="I16" s="91"/>
      <c r="J16" s="67"/>
      <c r="K16" s="67"/>
      <c r="L16" s="67"/>
      <c r="M16" s="67"/>
      <c r="N16" s="67"/>
      <c r="O16" s="67"/>
      <c r="P16" s="67"/>
      <c r="Q16" s="67"/>
      <c r="R16" s="67"/>
      <c r="S16" s="67"/>
      <c r="T16" s="67"/>
      <c r="U16" s="67"/>
      <c r="V16" s="67"/>
      <c r="W16" s="67"/>
      <c r="X16" s="91"/>
      <c r="Y16" s="91"/>
      <c r="Z16" s="91"/>
      <c r="AA16" s="91"/>
      <c r="AB16" s="91"/>
      <c r="AC16" s="47">
        <f t="shared" si="0"/>
        <v>0</v>
      </c>
      <c r="AD16" s="220">
        <f t="shared" si="1"/>
        <v>30</v>
      </c>
      <c r="AE16" s="241">
        <f t="shared" si="2"/>
        <v>43922</v>
      </c>
    </row>
    <row r="17" spans="1:31" s="19" customFormat="1" x14ac:dyDescent="0.15">
      <c r="A17" s="97"/>
      <c r="C17" s="29" t="s">
        <v>75</v>
      </c>
      <c r="D17" s="239">
        <v>5</v>
      </c>
      <c r="E17" s="91"/>
      <c r="F17" s="91"/>
      <c r="G17" s="91"/>
      <c r="H17" s="91"/>
      <c r="I17" s="91"/>
      <c r="J17" s="67"/>
      <c r="K17" s="67"/>
      <c r="L17" s="67"/>
      <c r="M17" s="67"/>
      <c r="N17" s="67"/>
      <c r="O17" s="67"/>
      <c r="P17" s="67"/>
      <c r="Q17" s="67"/>
      <c r="R17" s="67"/>
      <c r="S17" s="67"/>
      <c r="T17" s="67"/>
      <c r="U17" s="67"/>
      <c r="V17" s="67"/>
      <c r="W17" s="67"/>
      <c r="X17" s="91"/>
      <c r="Y17" s="91"/>
      <c r="Z17" s="91"/>
      <c r="AA17" s="91"/>
      <c r="AB17" s="91"/>
      <c r="AC17" s="47">
        <f t="shared" si="0"/>
        <v>0</v>
      </c>
      <c r="AD17" s="220">
        <f t="shared" si="1"/>
        <v>31</v>
      </c>
      <c r="AE17" s="241">
        <f t="shared" si="2"/>
        <v>43952</v>
      </c>
    </row>
    <row r="18" spans="1:31" s="19" customFormat="1" x14ac:dyDescent="0.15">
      <c r="A18" s="97"/>
      <c r="C18" s="29" t="s">
        <v>84</v>
      </c>
      <c r="D18" s="239">
        <v>6</v>
      </c>
      <c r="E18" s="91"/>
      <c r="F18" s="91"/>
      <c r="G18" s="91"/>
      <c r="H18" s="91"/>
      <c r="I18" s="91"/>
      <c r="J18" s="67"/>
      <c r="K18" s="67"/>
      <c r="L18" s="67"/>
      <c r="M18" s="67"/>
      <c r="N18" s="67"/>
      <c r="O18" s="67"/>
      <c r="P18" s="67"/>
      <c r="Q18" s="67"/>
      <c r="R18" s="67"/>
      <c r="S18" s="67"/>
      <c r="T18" s="67"/>
      <c r="U18" s="67"/>
      <c r="V18" s="67"/>
      <c r="W18" s="67"/>
      <c r="X18" s="91"/>
      <c r="Y18" s="91"/>
      <c r="Z18" s="91"/>
      <c r="AA18" s="91"/>
      <c r="AB18" s="91"/>
      <c r="AC18" s="47">
        <f t="shared" si="0"/>
        <v>0</v>
      </c>
      <c r="AD18" s="220">
        <f t="shared" si="1"/>
        <v>30</v>
      </c>
      <c r="AE18" s="241">
        <f t="shared" si="2"/>
        <v>43983</v>
      </c>
    </row>
    <row r="19" spans="1:31" s="19" customFormat="1" x14ac:dyDescent="0.15">
      <c r="A19" s="97"/>
      <c r="C19" s="29" t="s">
        <v>85</v>
      </c>
      <c r="D19" s="239">
        <v>7</v>
      </c>
      <c r="E19" s="91"/>
      <c r="F19" s="91"/>
      <c r="G19" s="91"/>
      <c r="H19" s="91"/>
      <c r="I19" s="91"/>
      <c r="J19" s="67"/>
      <c r="K19" s="67"/>
      <c r="L19" s="67"/>
      <c r="M19" s="67"/>
      <c r="N19" s="67"/>
      <c r="O19" s="67"/>
      <c r="P19" s="67"/>
      <c r="Q19" s="67"/>
      <c r="R19" s="67"/>
      <c r="S19" s="67"/>
      <c r="T19" s="67"/>
      <c r="U19" s="67"/>
      <c r="V19" s="67"/>
      <c r="W19" s="67"/>
      <c r="X19" s="91"/>
      <c r="Y19" s="91"/>
      <c r="Z19" s="91"/>
      <c r="AA19" s="91"/>
      <c r="AB19" s="91"/>
      <c r="AC19" s="47">
        <f t="shared" si="0"/>
        <v>0</v>
      </c>
      <c r="AD19" s="220">
        <f t="shared" si="1"/>
        <v>31</v>
      </c>
      <c r="AE19" s="241">
        <f t="shared" si="2"/>
        <v>44013</v>
      </c>
    </row>
    <row r="20" spans="1:31" s="19" customFormat="1" x14ac:dyDescent="0.15">
      <c r="A20" s="97"/>
      <c r="C20" s="29" t="s">
        <v>86</v>
      </c>
      <c r="D20" s="239">
        <v>8</v>
      </c>
      <c r="E20" s="91"/>
      <c r="F20" s="91"/>
      <c r="G20" s="91"/>
      <c r="H20" s="91"/>
      <c r="I20" s="91"/>
      <c r="J20" s="67"/>
      <c r="K20" s="67"/>
      <c r="L20" s="67"/>
      <c r="M20" s="67"/>
      <c r="N20" s="67"/>
      <c r="O20" s="67"/>
      <c r="P20" s="67"/>
      <c r="Q20" s="67"/>
      <c r="R20" s="67"/>
      <c r="S20" s="67"/>
      <c r="T20" s="67"/>
      <c r="U20" s="67"/>
      <c r="V20" s="67"/>
      <c r="W20" s="67"/>
      <c r="X20" s="91"/>
      <c r="Y20" s="91"/>
      <c r="Z20" s="91"/>
      <c r="AA20" s="91"/>
      <c r="AB20" s="91"/>
      <c r="AC20" s="47">
        <f t="shared" si="0"/>
        <v>0</v>
      </c>
      <c r="AD20" s="220">
        <f t="shared" si="1"/>
        <v>31</v>
      </c>
      <c r="AE20" s="241">
        <f t="shared" si="2"/>
        <v>44044</v>
      </c>
    </row>
    <row r="21" spans="1:31" s="19" customFormat="1" x14ac:dyDescent="0.15">
      <c r="A21" s="97"/>
      <c r="C21" s="29" t="s">
        <v>87</v>
      </c>
      <c r="D21" s="239">
        <v>9</v>
      </c>
      <c r="E21" s="91"/>
      <c r="F21" s="91"/>
      <c r="G21" s="91"/>
      <c r="H21" s="91"/>
      <c r="I21" s="91"/>
      <c r="J21" s="67"/>
      <c r="K21" s="67"/>
      <c r="L21" s="67"/>
      <c r="M21" s="67"/>
      <c r="N21" s="67"/>
      <c r="O21" s="67"/>
      <c r="P21" s="67"/>
      <c r="Q21" s="67"/>
      <c r="R21" s="67"/>
      <c r="S21" s="67"/>
      <c r="T21" s="67"/>
      <c r="U21" s="67"/>
      <c r="V21" s="67"/>
      <c r="W21" s="67"/>
      <c r="X21" s="91"/>
      <c r="Y21" s="91"/>
      <c r="Z21" s="91"/>
      <c r="AA21" s="91"/>
      <c r="AB21" s="91"/>
      <c r="AC21" s="47">
        <f t="shared" si="0"/>
        <v>0</v>
      </c>
      <c r="AD21" s="220">
        <f t="shared" si="1"/>
        <v>30</v>
      </c>
      <c r="AE21" s="241">
        <f t="shared" si="2"/>
        <v>44075</v>
      </c>
    </row>
    <row r="22" spans="1:31" s="19" customFormat="1" x14ac:dyDescent="0.15">
      <c r="A22" s="97"/>
      <c r="C22" s="29" t="s">
        <v>88</v>
      </c>
      <c r="D22" s="239">
        <v>10</v>
      </c>
      <c r="E22" s="91"/>
      <c r="F22" s="91"/>
      <c r="G22" s="91"/>
      <c r="H22" s="91"/>
      <c r="I22" s="91"/>
      <c r="J22" s="67"/>
      <c r="K22" s="67"/>
      <c r="L22" s="67"/>
      <c r="M22" s="67"/>
      <c r="N22" s="67"/>
      <c r="O22" s="67"/>
      <c r="P22" s="67"/>
      <c r="Q22" s="67"/>
      <c r="R22" s="67"/>
      <c r="S22" s="67"/>
      <c r="T22" s="67"/>
      <c r="U22" s="67"/>
      <c r="V22" s="67"/>
      <c r="W22" s="67"/>
      <c r="X22" s="91"/>
      <c r="Y22" s="91"/>
      <c r="Z22" s="91"/>
      <c r="AA22" s="91"/>
      <c r="AB22" s="91"/>
      <c r="AC22" s="47">
        <f t="shared" si="0"/>
        <v>0</v>
      </c>
      <c r="AD22" s="220">
        <f t="shared" si="1"/>
        <v>31</v>
      </c>
      <c r="AE22" s="241">
        <f t="shared" si="2"/>
        <v>44105</v>
      </c>
    </row>
    <row r="23" spans="1:31" s="19" customFormat="1" x14ac:dyDescent="0.15">
      <c r="A23" s="97"/>
      <c r="C23" s="29" t="s">
        <v>89</v>
      </c>
      <c r="D23" s="239">
        <v>11</v>
      </c>
      <c r="E23" s="91"/>
      <c r="F23" s="91"/>
      <c r="G23" s="91"/>
      <c r="H23" s="91"/>
      <c r="I23" s="91"/>
      <c r="J23" s="67"/>
      <c r="K23" s="67"/>
      <c r="L23" s="67"/>
      <c r="M23" s="67"/>
      <c r="N23" s="67"/>
      <c r="O23" s="67"/>
      <c r="P23" s="67"/>
      <c r="Q23" s="67"/>
      <c r="R23" s="67"/>
      <c r="S23" s="67"/>
      <c r="T23" s="67"/>
      <c r="U23" s="67"/>
      <c r="V23" s="67"/>
      <c r="W23" s="67"/>
      <c r="X23" s="91"/>
      <c r="Y23" s="91"/>
      <c r="Z23" s="91"/>
      <c r="AA23" s="91"/>
      <c r="AB23" s="91"/>
      <c r="AC23" s="47">
        <f t="shared" si="0"/>
        <v>0</v>
      </c>
      <c r="AD23" s="220">
        <f t="shared" si="1"/>
        <v>30</v>
      </c>
      <c r="AE23" s="241">
        <f t="shared" si="2"/>
        <v>44136</v>
      </c>
    </row>
    <row r="24" spans="1:31" s="19" customFormat="1" ht="14" thickBot="1" x14ac:dyDescent="0.2">
      <c r="A24" s="97"/>
      <c r="C24" s="29" t="s">
        <v>90</v>
      </c>
      <c r="D24" s="239">
        <v>12</v>
      </c>
      <c r="E24" s="91"/>
      <c r="F24" s="91"/>
      <c r="G24" s="91"/>
      <c r="H24" s="91"/>
      <c r="I24" s="91"/>
      <c r="J24" s="67"/>
      <c r="K24" s="67"/>
      <c r="L24" s="67"/>
      <c r="M24" s="67"/>
      <c r="N24" s="67"/>
      <c r="O24" s="67"/>
      <c r="P24" s="67"/>
      <c r="Q24" s="67"/>
      <c r="R24" s="67"/>
      <c r="S24" s="67"/>
      <c r="T24" s="67"/>
      <c r="U24" s="67"/>
      <c r="V24" s="67"/>
      <c r="W24" s="67"/>
      <c r="X24" s="91"/>
      <c r="Y24" s="91"/>
      <c r="Z24" s="91"/>
      <c r="AA24" s="91"/>
      <c r="AB24" s="91"/>
      <c r="AC24" s="47">
        <f t="shared" si="0"/>
        <v>0</v>
      </c>
      <c r="AD24" s="220">
        <f t="shared" si="1"/>
        <v>31</v>
      </c>
      <c r="AE24" s="241">
        <f t="shared" si="2"/>
        <v>44166</v>
      </c>
    </row>
    <row r="25" spans="1:31" s="19" customFormat="1" ht="14" thickBot="1" x14ac:dyDescent="0.2">
      <c r="A25" s="97"/>
      <c r="C25" s="37" t="s">
        <v>91</v>
      </c>
      <c r="D25" s="27"/>
      <c r="E25" s="52">
        <f>SUMPRODUCT(E13:E24,$AD13:$AD24)</f>
        <v>0</v>
      </c>
      <c r="F25" s="52">
        <f t="shared" ref="F25:AB25" si="3">SUMPRODUCT(F13:F24,$AD13:$AD24)</f>
        <v>0</v>
      </c>
      <c r="G25" s="52">
        <f t="shared" si="3"/>
        <v>0</v>
      </c>
      <c r="H25" s="52">
        <f t="shared" si="3"/>
        <v>0</v>
      </c>
      <c r="I25" s="52">
        <f t="shared" si="3"/>
        <v>0</v>
      </c>
      <c r="J25" s="52">
        <f t="shared" si="3"/>
        <v>0</v>
      </c>
      <c r="K25" s="52">
        <f t="shared" si="3"/>
        <v>0</v>
      </c>
      <c r="L25" s="52">
        <f t="shared" si="3"/>
        <v>0</v>
      </c>
      <c r="M25" s="52">
        <f t="shared" si="3"/>
        <v>0</v>
      </c>
      <c r="N25" s="52">
        <f t="shared" si="3"/>
        <v>0</v>
      </c>
      <c r="O25" s="52">
        <f t="shared" si="3"/>
        <v>0</v>
      </c>
      <c r="P25" s="52">
        <f t="shared" si="3"/>
        <v>0</v>
      </c>
      <c r="Q25" s="52">
        <f t="shared" si="3"/>
        <v>0</v>
      </c>
      <c r="R25" s="52">
        <f t="shared" si="3"/>
        <v>0</v>
      </c>
      <c r="S25" s="52">
        <f t="shared" si="3"/>
        <v>0</v>
      </c>
      <c r="T25" s="52">
        <f t="shared" si="3"/>
        <v>0</v>
      </c>
      <c r="U25" s="52">
        <f t="shared" si="3"/>
        <v>0</v>
      </c>
      <c r="V25" s="52">
        <f t="shared" si="3"/>
        <v>0</v>
      </c>
      <c r="W25" s="52">
        <f t="shared" si="3"/>
        <v>0</v>
      </c>
      <c r="X25" s="52">
        <f t="shared" si="3"/>
        <v>0</v>
      </c>
      <c r="Y25" s="52">
        <f t="shared" si="3"/>
        <v>0</v>
      </c>
      <c r="Z25" s="52">
        <f t="shared" si="3"/>
        <v>0</v>
      </c>
      <c r="AA25" s="52">
        <f t="shared" si="3"/>
        <v>0</v>
      </c>
      <c r="AB25" s="52">
        <f t="shared" si="3"/>
        <v>0</v>
      </c>
      <c r="AC25" s="48">
        <f>SUM(AC13:AC24)</f>
        <v>0</v>
      </c>
      <c r="AD25" s="218"/>
      <c r="AE25" s="239"/>
    </row>
    <row r="26" spans="1:31" s="19" customFormat="1" ht="14" thickBot="1" x14ac:dyDescent="0.2">
      <c r="A26" s="97"/>
      <c r="C26" s="29"/>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49" t="str">
        <f>IF(AC25=SUM(E25:AB25),"","ERROR")</f>
        <v/>
      </c>
      <c r="AD26" s="218"/>
      <c r="AE26" s="239"/>
    </row>
    <row r="27" spans="1:31" s="19" customFormat="1" x14ac:dyDescent="0.15">
      <c r="A27" s="97"/>
      <c r="C27" s="29"/>
      <c r="D27" s="30"/>
      <c r="E27" s="28">
        <f>E10-1</f>
        <v>2019</v>
      </c>
      <c r="F27" s="27"/>
      <c r="G27" s="27"/>
      <c r="H27" s="27"/>
      <c r="I27" s="27"/>
      <c r="J27" s="27"/>
      <c r="K27" s="27"/>
      <c r="L27" s="27"/>
      <c r="M27" s="27"/>
      <c r="N27" s="27"/>
      <c r="O27" s="27"/>
      <c r="P27" s="27"/>
      <c r="Q27" s="27"/>
      <c r="R27" s="27"/>
      <c r="S27" s="27"/>
      <c r="T27" s="27"/>
      <c r="U27" s="27"/>
      <c r="V27" s="27"/>
      <c r="W27" s="27"/>
      <c r="X27" s="27"/>
      <c r="Y27" s="27"/>
      <c r="Z27" s="27"/>
      <c r="AA27" s="27"/>
      <c r="AB27" s="27"/>
      <c r="AC27" s="50"/>
      <c r="AD27" s="218"/>
      <c r="AE27" s="239"/>
    </row>
    <row r="28" spans="1:31" s="19" customFormat="1" x14ac:dyDescent="0.15">
      <c r="A28" s="97"/>
      <c r="C28" s="29"/>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50"/>
      <c r="AD28" s="218"/>
      <c r="AE28" s="239"/>
    </row>
    <row r="29" spans="1:31" s="19" customFormat="1" x14ac:dyDescent="0.15">
      <c r="A29" s="97"/>
      <c r="C29" s="29" t="s">
        <v>9</v>
      </c>
      <c r="D29" s="29"/>
      <c r="E29" s="89">
        <v>100</v>
      </c>
      <c r="F29" s="89">
        <v>200</v>
      </c>
      <c r="G29" s="89">
        <v>300</v>
      </c>
      <c r="H29" s="89">
        <v>400</v>
      </c>
      <c r="I29" s="89">
        <v>500</v>
      </c>
      <c r="J29" s="249">
        <v>600</v>
      </c>
      <c r="K29" s="249">
        <v>700</v>
      </c>
      <c r="L29" s="249">
        <v>800</v>
      </c>
      <c r="M29" s="249">
        <v>900</v>
      </c>
      <c r="N29" s="66">
        <v>1000</v>
      </c>
      <c r="O29" s="66">
        <v>1100</v>
      </c>
      <c r="P29" s="66">
        <v>1200</v>
      </c>
      <c r="Q29" s="66">
        <v>1300</v>
      </c>
      <c r="R29" s="66">
        <v>1400</v>
      </c>
      <c r="S29" s="66">
        <v>1500</v>
      </c>
      <c r="T29" s="66">
        <v>1600</v>
      </c>
      <c r="U29" s="66">
        <v>1700</v>
      </c>
      <c r="V29" s="66">
        <v>1800</v>
      </c>
      <c r="W29" s="66">
        <v>1900</v>
      </c>
      <c r="X29" s="90">
        <v>2000</v>
      </c>
      <c r="Y29" s="90">
        <v>2100</v>
      </c>
      <c r="Z29" s="90">
        <v>2200</v>
      </c>
      <c r="AA29" s="90">
        <v>2300</v>
      </c>
      <c r="AB29" s="90">
        <v>2400</v>
      </c>
      <c r="AC29" s="51" t="s">
        <v>79</v>
      </c>
      <c r="AD29" s="219" t="s">
        <v>162</v>
      </c>
      <c r="AE29" s="239"/>
    </row>
    <row r="30" spans="1:31" s="19" customFormat="1" x14ac:dyDescent="0.15">
      <c r="A30" s="97"/>
      <c r="C30" s="29" t="s">
        <v>80</v>
      </c>
      <c r="D30" s="239">
        <v>1</v>
      </c>
      <c r="E30" s="91"/>
      <c r="F30" s="91"/>
      <c r="G30" s="91"/>
      <c r="H30" s="91"/>
      <c r="I30" s="91"/>
      <c r="J30" s="67"/>
      <c r="K30" s="67"/>
      <c r="L30" s="67"/>
      <c r="M30" s="67"/>
      <c r="N30" s="67"/>
      <c r="O30" s="67"/>
      <c r="P30" s="67"/>
      <c r="Q30" s="67"/>
      <c r="R30" s="67"/>
      <c r="S30" s="67"/>
      <c r="T30" s="67"/>
      <c r="U30" s="67"/>
      <c r="V30" s="67"/>
      <c r="W30" s="67"/>
      <c r="X30" s="91"/>
      <c r="Y30" s="91"/>
      <c r="Z30" s="91"/>
      <c r="AA30" s="91"/>
      <c r="AB30" s="91"/>
      <c r="AC30" s="47">
        <f>SUM(E30:AB30)*AD30</f>
        <v>0</v>
      </c>
      <c r="AD30" s="220">
        <f>DAY(EOMONTH(AE30,0))</f>
        <v>31</v>
      </c>
      <c r="AE30" s="241">
        <f>DATE($E$27,D30,1)</f>
        <v>43466</v>
      </c>
    </row>
    <row r="31" spans="1:31" s="19" customFormat="1" x14ac:dyDescent="0.15">
      <c r="A31" s="97"/>
      <c r="C31" s="29" t="s">
        <v>81</v>
      </c>
      <c r="D31" s="239">
        <v>2</v>
      </c>
      <c r="E31" s="91"/>
      <c r="F31" s="91"/>
      <c r="G31" s="91"/>
      <c r="H31" s="91"/>
      <c r="I31" s="91"/>
      <c r="J31" s="67"/>
      <c r="K31" s="67"/>
      <c r="L31" s="67"/>
      <c r="M31" s="67"/>
      <c r="N31" s="67"/>
      <c r="O31" s="67"/>
      <c r="P31" s="67"/>
      <c r="Q31" s="67"/>
      <c r="R31" s="67"/>
      <c r="S31" s="67"/>
      <c r="T31" s="67"/>
      <c r="U31" s="67"/>
      <c r="V31" s="67"/>
      <c r="W31" s="67"/>
      <c r="X31" s="91"/>
      <c r="Y31" s="91"/>
      <c r="Z31" s="91"/>
      <c r="AA31" s="91"/>
      <c r="AB31" s="91"/>
      <c r="AC31" s="47">
        <f t="shared" ref="AC31:AC41" si="4">SUM(E31:AB31)*AD31</f>
        <v>0</v>
      </c>
      <c r="AD31" s="220">
        <f t="shared" ref="AD31:AD41" si="5">DAY(EOMONTH(AE31,0))</f>
        <v>28</v>
      </c>
      <c r="AE31" s="241">
        <f t="shared" ref="AE31:AE41" si="6">DATE($E$27,D31,1)</f>
        <v>43497</v>
      </c>
    </row>
    <row r="32" spans="1:31" s="19" customFormat="1" x14ac:dyDescent="0.15">
      <c r="A32" s="97"/>
      <c r="C32" s="29" t="s">
        <v>82</v>
      </c>
      <c r="D32" s="239">
        <v>3</v>
      </c>
      <c r="E32" s="91"/>
      <c r="F32" s="91"/>
      <c r="G32" s="91"/>
      <c r="H32" s="91"/>
      <c r="I32" s="91"/>
      <c r="J32" s="67"/>
      <c r="K32" s="67"/>
      <c r="L32" s="67"/>
      <c r="M32" s="67"/>
      <c r="N32" s="67"/>
      <c r="O32" s="67"/>
      <c r="P32" s="67"/>
      <c r="Q32" s="67"/>
      <c r="R32" s="67"/>
      <c r="S32" s="67"/>
      <c r="T32" s="67"/>
      <c r="U32" s="67"/>
      <c r="V32" s="67"/>
      <c r="W32" s="67"/>
      <c r="X32" s="91"/>
      <c r="Y32" s="91"/>
      <c r="Z32" s="91"/>
      <c r="AA32" s="91"/>
      <c r="AB32" s="91"/>
      <c r="AC32" s="47">
        <f t="shared" si="4"/>
        <v>0</v>
      </c>
      <c r="AD32" s="220">
        <f t="shared" si="5"/>
        <v>31</v>
      </c>
      <c r="AE32" s="241">
        <f t="shared" si="6"/>
        <v>43525</v>
      </c>
    </row>
    <row r="33" spans="1:31" s="19" customFormat="1" x14ac:dyDescent="0.15">
      <c r="A33" s="97"/>
      <c r="C33" s="29" t="s">
        <v>83</v>
      </c>
      <c r="D33" s="239">
        <v>4</v>
      </c>
      <c r="E33" s="91"/>
      <c r="F33" s="91"/>
      <c r="G33" s="91"/>
      <c r="H33" s="91"/>
      <c r="I33" s="91"/>
      <c r="J33" s="67"/>
      <c r="K33" s="67"/>
      <c r="L33" s="67"/>
      <c r="M33" s="67"/>
      <c r="N33" s="67"/>
      <c r="O33" s="67"/>
      <c r="P33" s="67"/>
      <c r="Q33" s="67"/>
      <c r="R33" s="67"/>
      <c r="S33" s="67"/>
      <c r="T33" s="67"/>
      <c r="U33" s="67"/>
      <c r="V33" s="67"/>
      <c r="W33" s="67"/>
      <c r="X33" s="91"/>
      <c r="Y33" s="91"/>
      <c r="Z33" s="91"/>
      <c r="AA33" s="91"/>
      <c r="AB33" s="91"/>
      <c r="AC33" s="47">
        <f t="shared" si="4"/>
        <v>0</v>
      </c>
      <c r="AD33" s="220">
        <f t="shared" si="5"/>
        <v>30</v>
      </c>
      <c r="AE33" s="241">
        <f t="shared" si="6"/>
        <v>43556</v>
      </c>
    </row>
    <row r="34" spans="1:31" s="19" customFormat="1" x14ac:dyDescent="0.15">
      <c r="A34" s="97"/>
      <c r="C34" s="29" t="s">
        <v>75</v>
      </c>
      <c r="D34" s="239">
        <v>5</v>
      </c>
      <c r="E34" s="91"/>
      <c r="F34" s="91"/>
      <c r="G34" s="91"/>
      <c r="H34" s="91"/>
      <c r="I34" s="91"/>
      <c r="J34" s="67"/>
      <c r="K34" s="67"/>
      <c r="L34" s="67"/>
      <c r="M34" s="67"/>
      <c r="N34" s="67"/>
      <c r="O34" s="67"/>
      <c r="P34" s="67"/>
      <c r="Q34" s="67"/>
      <c r="R34" s="67"/>
      <c r="S34" s="67"/>
      <c r="T34" s="67"/>
      <c r="U34" s="67"/>
      <c r="V34" s="67"/>
      <c r="W34" s="67"/>
      <c r="X34" s="91"/>
      <c r="Y34" s="91"/>
      <c r="Z34" s="91"/>
      <c r="AA34" s="91"/>
      <c r="AB34" s="91"/>
      <c r="AC34" s="47">
        <f t="shared" si="4"/>
        <v>0</v>
      </c>
      <c r="AD34" s="220">
        <f t="shared" si="5"/>
        <v>31</v>
      </c>
      <c r="AE34" s="241">
        <f t="shared" si="6"/>
        <v>43586</v>
      </c>
    </row>
    <row r="35" spans="1:31" s="19" customFormat="1" x14ac:dyDescent="0.15">
      <c r="A35" s="97"/>
      <c r="C35" s="29" t="s">
        <v>84</v>
      </c>
      <c r="D35" s="239">
        <v>6</v>
      </c>
      <c r="E35" s="91"/>
      <c r="F35" s="91"/>
      <c r="G35" s="91"/>
      <c r="H35" s="91"/>
      <c r="I35" s="91"/>
      <c r="J35" s="67"/>
      <c r="K35" s="67"/>
      <c r="L35" s="67"/>
      <c r="M35" s="67"/>
      <c r="N35" s="67"/>
      <c r="O35" s="67"/>
      <c r="P35" s="67"/>
      <c r="Q35" s="67"/>
      <c r="R35" s="67"/>
      <c r="S35" s="67"/>
      <c r="T35" s="67"/>
      <c r="U35" s="67"/>
      <c r="V35" s="67"/>
      <c r="W35" s="67"/>
      <c r="X35" s="91"/>
      <c r="Y35" s="91"/>
      <c r="Z35" s="91"/>
      <c r="AA35" s="91"/>
      <c r="AB35" s="91"/>
      <c r="AC35" s="47">
        <f t="shared" si="4"/>
        <v>0</v>
      </c>
      <c r="AD35" s="220">
        <f t="shared" si="5"/>
        <v>30</v>
      </c>
      <c r="AE35" s="241">
        <f t="shared" si="6"/>
        <v>43617</v>
      </c>
    </row>
    <row r="36" spans="1:31" s="19" customFormat="1" x14ac:dyDescent="0.15">
      <c r="A36" s="97"/>
      <c r="C36" s="29" t="s">
        <v>85</v>
      </c>
      <c r="D36" s="239">
        <v>7</v>
      </c>
      <c r="E36" s="91"/>
      <c r="F36" s="91"/>
      <c r="G36" s="91"/>
      <c r="H36" s="91"/>
      <c r="I36" s="91"/>
      <c r="J36" s="67"/>
      <c r="K36" s="67"/>
      <c r="L36" s="67"/>
      <c r="M36" s="67"/>
      <c r="N36" s="67"/>
      <c r="O36" s="67"/>
      <c r="P36" s="67"/>
      <c r="Q36" s="67"/>
      <c r="R36" s="67"/>
      <c r="S36" s="67"/>
      <c r="T36" s="67"/>
      <c r="U36" s="67"/>
      <c r="V36" s="67"/>
      <c r="W36" s="67"/>
      <c r="X36" s="91"/>
      <c r="Y36" s="91"/>
      <c r="Z36" s="91"/>
      <c r="AA36" s="91"/>
      <c r="AB36" s="91"/>
      <c r="AC36" s="47">
        <f t="shared" si="4"/>
        <v>0</v>
      </c>
      <c r="AD36" s="220">
        <f t="shared" si="5"/>
        <v>31</v>
      </c>
      <c r="AE36" s="241">
        <f t="shared" si="6"/>
        <v>43647</v>
      </c>
    </row>
    <row r="37" spans="1:31" s="19" customFormat="1" x14ac:dyDescent="0.15">
      <c r="A37" s="97"/>
      <c r="C37" s="29" t="s">
        <v>86</v>
      </c>
      <c r="D37" s="239">
        <v>8</v>
      </c>
      <c r="E37" s="91"/>
      <c r="F37" s="91"/>
      <c r="G37" s="91"/>
      <c r="H37" s="91"/>
      <c r="I37" s="91"/>
      <c r="J37" s="67"/>
      <c r="K37" s="67"/>
      <c r="L37" s="67"/>
      <c r="M37" s="67"/>
      <c r="N37" s="67"/>
      <c r="O37" s="67"/>
      <c r="P37" s="67"/>
      <c r="Q37" s="67"/>
      <c r="R37" s="67"/>
      <c r="S37" s="67"/>
      <c r="T37" s="67"/>
      <c r="U37" s="67"/>
      <c r="V37" s="67"/>
      <c r="W37" s="67"/>
      <c r="X37" s="91"/>
      <c r="Y37" s="91"/>
      <c r="Z37" s="91"/>
      <c r="AA37" s="91"/>
      <c r="AB37" s="91"/>
      <c r="AC37" s="47">
        <f t="shared" si="4"/>
        <v>0</v>
      </c>
      <c r="AD37" s="220">
        <f t="shared" si="5"/>
        <v>31</v>
      </c>
      <c r="AE37" s="241">
        <f t="shared" si="6"/>
        <v>43678</v>
      </c>
    </row>
    <row r="38" spans="1:31" s="19" customFormat="1" x14ac:dyDescent="0.15">
      <c r="A38" s="97"/>
      <c r="C38" s="29" t="s">
        <v>87</v>
      </c>
      <c r="D38" s="239">
        <v>9</v>
      </c>
      <c r="E38" s="91"/>
      <c r="F38" s="91"/>
      <c r="G38" s="91"/>
      <c r="H38" s="91"/>
      <c r="I38" s="91"/>
      <c r="J38" s="67"/>
      <c r="K38" s="67"/>
      <c r="L38" s="67"/>
      <c r="M38" s="67"/>
      <c r="N38" s="67"/>
      <c r="O38" s="67"/>
      <c r="P38" s="67"/>
      <c r="Q38" s="67"/>
      <c r="R38" s="67"/>
      <c r="S38" s="67"/>
      <c r="T38" s="67"/>
      <c r="U38" s="67"/>
      <c r="V38" s="67"/>
      <c r="W38" s="67"/>
      <c r="X38" s="91"/>
      <c r="Y38" s="91"/>
      <c r="Z38" s="91"/>
      <c r="AA38" s="91"/>
      <c r="AB38" s="91"/>
      <c r="AC38" s="47">
        <f t="shared" si="4"/>
        <v>0</v>
      </c>
      <c r="AD38" s="220">
        <f t="shared" si="5"/>
        <v>30</v>
      </c>
      <c r="AE38" s="241">
        <f t="shared" si="6"/>
        <v>43709</v>
      </c>
    </row>
    <row r="39" spans="1:31" s="19" customFormat="1" x14ac:dyDescent="0.15">
      <c r="A39" s="97"/>
      <c r="C39" s="29" t="s">
        <v>88</v>
      </c>
      <c r="D39" s="239">
        <v>10</v>
      </c>
      <c r="E39" s="91"/>
      <c r="F39" s="91"/>
      <c r="G39" s="91"/>
      <c r="H39" s="91"/>
      <c r="I39" s="91"/>
      <c r="J39" s="67"/>
      <c r="K39" s="67"/>
      <c r="L39" s="67"/>
      <c r="M39" s="67"/>
      <c r="N39" s="67"/>
      <c r="O39" s="67"/>
      <c r="P39" s="67"/>
      <c r="Q39" s="67"/>
      <c r="R39" s="67"/>
      <c r="S39" s="67"/>
      <c r="T39" s="67"/>
      <c r="U39" s="67"/>
      <c r="V39" s="67"/>
      <c r="W39" s="67"/>
      <c r="X39" s="91"/>
      <c r="Y39" s="91"/>
      <c r="Z39" s="91"/>
      <c r="AA39" s="91"/>
      <c r="AB39" s="91"/>
      <c r="AC39" s="47">
        <f t="shared" si="4"/>
        <v>0</v>
      </c>
      <c r="AD39" s="220">
        <f t="shared" si="5"/>
        <v>31</v>
      </c>
      <c r="AE39" s="241">
        <f t="shared" si="6"/>
        <v>43739</v>
      </c>
    </row>
    <row r="40" spans="1:31" s="19" customFormat="1" x14ac:dyDescent="0.15">
      <c r="A40" s="97"/>
      <c r="C40" s="29" t="s">
        <v>89</v>
      </c>
      <c r="D40" s="239">
        <v>11</v>
      </c>
      <c r="E40" s="91"/>
      <c r="F40" s="91"/>
      <c r="G40" s="91"/>
      <c r="H40" s="91"/>
      <c r="I40" s="91"/>
      <c r="J40" s="67"/>
      <c r="K40" s="67"/>
      <c r="L40" s="67"/>
      <c r="M40" s="67"/>
      <c r="N40" s="67"/>
      <c r="O40" s="67"/>
      <c r="P40" s="67"/>
      <c r="Q40" s="67"/>
      <c r="R40" s="67"/>
      <c r="S40" s="67"/>
      <c r="T40" s="67"/>
      <c r="U40" s="67"/>
      <c r="V40" s="67"/>
      <c r="W40" s="67"/>
      <c r="X40" s="91"/>
      <c r="Y40" s="91"/>
      <c r="Z40" s="91"/>
      <c r="AA40" s="91"/>
      <c r="AB40" s="91"/>
      <c r="AC40" s="47">
        <f t="shared" si="4"/>
        <v>0</v>
      </c>
      <c r="AD40" s="220">
        <f t="shared" si="5"/>
        <v>30</v>
      </c>
      <c r="AE40" s="241">
        <f t="shared" si="6"/>
        <v>43770</v>
      </c>
    </row>
    <row r="41" spans="1:31" s="19" customFormat="1" ht="14" thickBot="1" x14ac:dyDescent="0.2">
      <c r="A41" s="97"/>
      <c r="C41" s="29" t="s">
        <v>90</v>
      </c>
      <c r="D41" s="239">
        <v>12</v>
      </c>
      <c r="E41" s="91"/>
      <c r="F41" s="91"/>
      <c r="G41" s="91"/>
      <c r="H41" s="91"/>
      <c r="I41" s="91"/>
      <c r="J41" s="67"/>
      <c r="K41" s="67"/>
      <c r="L41" s="67"/>
      <c r="M41" s="67"/>
      <c r="N41" s="67"/>
      <c r="O41" s="67"/>
      <c r="P41" s="67"/>
      <c r="Q41" s="67"/>
      <c r="R41" s="67"/>
      <c r="S41" s="67"/>
      <c r="T41" s="67"/>
      <c r="U41" s="67"/>
      <c r="V41" s="67"/>
      <c r="W41" s="67"/>
      <c r="X41" s="91"/>
      <c r="Y41" s="91"/>
      <c r="Z41" s="91"/>
      <c r="AA41" s="91"/>
      <c r="AB41" s="91"/>
      <c r="AC41" s="47">
        <f t="shared" si="4"/>
        <v>0</v>
      </c>
      <c r="AD41" s="220">
        <f t="shared" si="5"/>
        <v>31</v>
      </c>
      <c r="AE41" s="241">
        <f t="shared" si="6"/>
        <v>43800</v>
      </c>
    </row>
    <row r="42" spans="1:31" s="19" customFormat="1" ht="14" thickBot="1" x14ac:dyDescent="0.2">
      <c r="A42" s="97"/>
      <c r="C42" s="37" t="s">
        <v>91</v>
      </c>
      <c r="D42" s="27"/>
      <c r="E42" s="26">
        <f t="shared" ref="E42:AB42" si="7">SUMPRODUCT(E30:E41,$AD30:$AD41)</f>
        <v>0</v>
      </c>
      <c r="F42" s="26">
        <f t="shared" si="7"/>
        <v>0</v>
      </c>
      <c r="G42" s="26">
        <f t="shared" si="7"/>
        <v>0</v>
      </c>
      <c r="H42" s="26">
        <f t="shared" si="7"/>
        <v>0</v>
      </c>
      <c r="I42" s="26">
        <f t="shared" si="7"/>
        <v>0</v>
      </c>
      <c r="J42" s="26">
        <f t="shared" si="7"/>
        <v>0</v>
      </c>
      <c r="K42" s="26">
        <f t="shared" si="7"/>
        <v>0</v>
      </c>
      <c r="L42" s="26">
        <f t="shared" si="7"/>
        <v>0</v>
      </c>
      <c r="M42" s="26">
        <f t="shared" si="7"/>
        <v>0</v>
      </c>
      <c r="N42" s="26">
        <f t="shared" si="7"/>
        <v>0</v>
      </c>
      <c r="O42" s="26">
        <f t="shared" si="7"/>
        <v>0</v>
      </c>
      <c r="P42" s="26">
        <f t="shared" si="7"/>
        <v>0</v>
      </c>
      <c r="Q42" s="26">
        <f t="shared" si="7"/>
        <v>0</v>
      </c>
      <c r="R42" s="26">
        <f t="shared" si="7"/>
        <v>0</v>
      </c>
      <c r="S42" s="26">
        <f t="shared" si="7"/>
        <v>0</v>
      </c>
      <c r="T42" s="26">
        <f t="shared" si="7"/>
        <v>0</v>
      </c>
      <c r="U42" s="26">
        <f t="shared" si="7"/>
        <v>0</v>
      </c>
      <c r="V42" s="26">
        <f t="shared" si="7"/>
        <v>0</v>
      </c>
      <c r="W42" s="26">
        <f t="shared" si="7"/>
        <v>0</v>
      </c>
      <c r="X42" s="26">
        <f t="shared" si="7"/>
        <v>0</v>
      </c>
      <c r="Y42" s="26">
        <f t="shared" si="7"/>
        <v>0</v>
      </c>
      <c r="Z42" s="26">
        <f t="shared" si="7"/>
        <v>0</v>
      </c>
      <c r="AA42" s="26">
        <f t="shared" si="7"/>
        <v>0</v>
      </c>
      <c r="AB42" s="26">
        <f t="shared" si="7"/>
        <v>0</v>
      </c>
      <c r="AC42" s="48">
        <f>SUM(AC30:AC41)</f>
        <v>0</v>
      </c>
      <c r="AD42" s="221"/>
      <c r="AE42" s="241"/>
    </row>
    <row r="43" spans="1:31" s="19" customFormat="1" ht="14" thickBot="1" x14ac:dyDescent="0.2">
      <c r="A43" s="97"/>
      <c r="C43" s="29"/>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49" t="str">
        <f>IF(AC42=SUM(E42:AB42),"","ERROR")</f>
        <v/>
      </c>
      <c r="AD43" s="221"/>
      <c r="AE43" s="241"/>
    </row>
    <row r="44" spans="1:31" s="19" customFormat="1" x14ac:dyDescent="0.15">
      <c r="A44" s="97"/>
      <c r="C44" s="29"/>
      <c r="D44" s="30"/>
      <c r="E44" s="28">
        <f>E27-1</f>
        <v>2018</v>
      </c>
      <c r="F44" s="27"/>
      <c r="G44" s="27"/>
      <c r="H44" s="27"/>
      <c r="I44" s="27"/>
      <c r="J44" s="27"/>
      <c r="K44" s="27"/>
      <c r="L44" s="27"/>
      <c r="M44" s="27"/>
      <c r="N44" s="27"/>
      <c r="O44" s="27"/>
      <c r="P44" s="27"/>
      <c r="Q44" s="27"/>
      <c r="R44" s="27"/>
      <c r="S44" s="27"/>
      <c r="T44" s="27"/>
      <c r="U44" s="27"/>
      <c r="V44" s="27"/>
      <c r="W44" s="27"/>
      <c r="X44" s="27"/>
      <c r="Y44" s="27"/>
      <c r="Z44" s="27"/>
      <c r="AA44" s="27"/>
      <c r="AB44" s="27"/>
      <c r="AC44" s="50"/>
      <c r="AD44" s="221"/>
      <c r="AE44" s="241"/>
    </row>
    <row r="45" spans="1:31" s="19" customFormat="1" x14ac:dyDescent="0.15">
      <c r="A45" s="97"/>
      <c r="C45" s="29"/>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50"/>
      <c r="AD45" s="221"/>
      <c r="AE45" s="239"/>
    </row>
    <row r="46" spans="1:31" s="19" customFormat="1" x14ac:dyDescent="0.15">
      <c r="A46" s="97"/>
      <c r="C46" s="29" t="s">
        <v>9</v>
      </c>
      <c r="D46" s="29"/>
      <c r="E46" s="89">
        <v>100</v>
      </c>
      <c r="F46" s="89">
        <v>200</v>
      </c>
      <c r="G46" s="89">
        <v>300</v>
      </c>
      <c r="H46" s="89">
        <v>400</v>
      </c>
      <c r="I46" s="89">
        <v>500</v>
      </c>
      <c r="J46" s="249">
        <v>600</v>
      </c>
      <c r="K46" s="249">
        <v>700</v>
      </c>
      <c r="L46" s="249">
        <v>800</v>
      </c>
      <c r="M46" s="249">
        <v>900</v>
      </c>
      <c r="N46" s="66">
        <v>1000</v>
      </c>
      <c r="O46" s="66">
        <v>1100</v>
      </c>
      <c r="P46" s="66">
        <v>1200</v>
      </c>
      <c r="Q46" s="66">
        <v>1300</v>
      </c>
      <c r="R46" s="66">
        <v>1400</v>
      </c>
      <c r="S46" s="66">
        <v>1500</v>
      </c>
      <c r="T46" s="66">
        <v>1600</v>
      </c>
      <c r="U46" s="66">
        <v>1700</v>
      </c>
      <c r="V46" s="66">
        <v>1800</v>
      </c>
      <c r="W46" s="66">
        <v>1900</v>
      </c>
      <c r="X46" s="90">
        <v>2000</v>
      </c>
      <c r="Y46" s="90">
        <v>2100</v>
      </c>
      <c r="Z46" s="90">
        <v>2200</v>
      </c>
      <c r="AA46" s="90">
        <v>2300</v>
      </c>
      <c r="AB46" s="90">
        <v>2400</v>
      </c>
      <c r="AC46" s="51" t="s">
        <v>79</v>
      </c>
      <c r="AD46" s="219" t="s">
        <v>162</v>
      </c>
      <c r="AE46" s="239"/>
    </row>
    <row r="47" spans="1:31" s="19" customFormat="1" x14ac:dyDescent="0.15">
      <c r="A47" s="97"/>
      <c r="C47" s="29" t="s">
        <v>80</v>
      </c>
      <c r="D47" s="239">
        <v>1</v>
      </c>
      <c r="E47" s="91"/>
      <c r="F47" s="91"/>
      <c r="G47" s="91"/>
      <c r="H47" s="91"/>
      <c r="I47" s="91"/>
      <c r="J47" s="67"/>
      <c r="K47" s="67"/>
      <c r="L47" s="67"/>
      <c r="M47" s="67"/>
      <c r="N47" s="67"/>
      <c r="O47" s="67"/>
      <c r="P47" s="67"/>
      <c r="Q47" s="67"/>
      <c r="R47" s="67"/>
      <c r="S47" s="67"/>
      <c r="T47" s="67"/>
      <c r="U47" s="67"/>
      <c r="V47" s="67"/>
      <c r="W47" s="67"/>
      <c r="X47" s="91"/>
      <c r="Y47" s="91"/>
      <c r="Z47" s="91"/>
      <c r="AA47" s="91"/>
      <c r="AB47" s="91"/>
      <c r="AC47" s="47">
        <f>SUM(E47:AB47)*AD47</f>
        <v>0</v>
      </c>
      <c r="AD47" s="220">
        <f>DAY(EOMONTH(AE47,0))</f>
        <v>31</v>
      </c>
      <c r="AE47" s="241">
        <f>DATE($E$44,D47,1)</f>
        <v>43101</v>
      </c>
    </row>
    <row r="48" spans="1:31" s="19" customFormat="1" x14ac:dyDescent="0.15">
      <c r="A48" s="97"/>
      <c r="C48" s="29" t="s">
        <v>81</v>
      </c>
      <c r="D48" s="239">
        <v>2</v>
      </c>
      <c r="E48" s="91"/>
      <c r="F48" s="91"/>
      <c r="G48" s="91"/>
      <c r="H48" s="91"/>
      <c r="I48" s="91"/>
      <c r="J48" s="67"/>
      <c r="K48" s="67"/>
      <c r="L48" s="67"/>
      <c r="M48" s="67"/>
      <c r="N48" s="67"/>
      <c r="O48" s="67"/>
      <c r="P48" s="67"/>
      <c r="Q48" s="67"/>
      <c r="R48" s="67"/>
      <c r="S48" s="67"/>
      <c r="T48" s="67"/>
      <c r="U48" s="67"/>
      <c r="V48" s="67"/>
      <c r="W48" s="67"/>
      <c r="X48" s="91"/>
      <c r="Y48" s="91"/>
      <c r="Z48" s="91"/>
      <c r="AA48" s="91"/>
      <c r="AB48" s="91"/>
      <c r="AC48" s="47">
        <f t="shared" ref="AC48:AC58" si="8">SUM(E48:AB48)*AD48</f>
        <v>0</v>
      </c>
      <c r="AD48" s="220">
        <f t="shared" ref="AD48:AD58" si="9">DAY(EOMONTH(AE48,0))</f>
        <v>28</v>
      </c>
      <c r="AE48" s="241">
        <f t="shared" ref="AE48:AE58" si="10">DATE($E$44,D48,1)</f>
        <v>43132</v>
      </c>
    </row>
    <row r="49" spans="1:31" s="19" customFormat="1" x14ac:dyDescent="0.15">
      <c r="A49" s="97"/>
      <c r="C49" s="29" t="s">
        <v>82</v>
      </c>
      <c r="D49" s="239">
        <v>3</v>
      </c>
      <c r="E49" s="91"/>
      <c r="F49" s="91"/>
      <c r="G49" s="91"/>
      <c r="H49" s="91"/>
      <c r="I49" s="91"/>
      <c r="J49" s="67"/>
      <c r="K49" s="67"/>
      <c r="L49" s="67"/>
      <c r="M49" s="67"/>
      <c r="N49" s="67"/>
      <c r="O49" s="67"/>
      <c r="P49" s="67"/>
      <c r="Q49" s="67"/>
      <c r="R49" s="67"/>
      <c r="S49" s="67"/>
      <c r="T49" s="67"/>
      <c r="U49" s="67"/>
      <c r="V49" s="67"/>
      <c r="W49" s="67"/>
      <c r="X49" s="91"/>
      <c r="Y49" s="91"/>
      <c r="Z49" s="91"/>
      <c r="AA49" s="91"/>
      <c r="AB49" s="91"/>
      <c r="AC49" s="47">
        <f t="shared" si="8"/>
        <v>0</v>
      </c>
      <c r="AD49" s="220">
        <f t="shared" si="9"/>
        <v>31</v>
      </c>
      <c r="AE49" s="241">
        <f t="shared" si="10"/>
        <v>43160</v>
      </c>
    </row>
    <row r="50" spans="1:31" s="19" customFormat="1" x14ac:dyDescent="0.15">
      <c r="A50" s="97"/>
      <c r="C50" s="29" t="s">
        <v>83</v>
      </c>
      <c r="D50" s="239">
        <v>4</v>
      </c>
      <c r="E50" s="91"/>
      <c r="F50" s="91"/>
      <c r="G50" s="91"/>
      <c r="H50" s="91"/>
      <c r="I50" s="91"/>
      <c r="J50" s="67"/>
      <c r="K50" s="67"/>
      <c r="L50" s="67"/>
      <c r="M50" s="67"/>
      <c r="N50" s="67"/>
      <c r="O50" s="67"/>
      <c r="P50" s="67"/>
      <c r="Q50" s="67"/>
      <c r="R50" s="67"/>
      <c r="S50" s="67"/>
      <c r="T50" s="67"/>
      <c r="U50" s="67"/>
      <c r="V50" s="67"/>
      <c r="W50" s="67"/>
      <c r="X50" s="91"/>
      <c r="Y50" s="91"/>
      <c r="Z50" s="91"/>
      <c r="AA50" s="91"/>
      <c r="AB50" s="91"/>
      <c r="AC50" s="47">
        <f t="shared" si="8"/>
        <v>0</v>
      </c>
      <c r="AD50" s="220">
        <f t="shared" si="9"/>
        <v>30</v>
      </c>
      <c r="AE50" s="241">
        <f t="shared" si="10"/>
        <v>43191</v>
      </c>
    </row>
    <row r="51" spans="1:31" s="19" customFormat="1" x14ac:dyDescent="0.15">
      <c r="A51" s="97"/>
      <c r="C51" s="29" t="s">
        <v>75</v>
      </c>
      <c r="D51" s="239">
        <v>5</v>
      </c>
      <c r="E51" s="91"/>
      <c r="F51" s="91"/>
      <c r="G51" s="91"/>
      <c r="H51" s="91"/>
      <c r="I51" s="91"/>
      <c r="J51" s="67"/>
      <c r="K51" s="67"/>
      <c r="L51" s="67"/>
      <c r="M51" s="67"/>
      <c r="N51" s="67"/>
      <c r="O51" s="67"/>
      <c r="P51" s="67"/>
      <c r="Q51" s="67"/>
      <c r="R51" s="67"/>
      <c r="S51" s="67"/>
      <c r="T51" s="67"/>
      <c r="U51" s="67"/>
      <c r="V51" s="67"/>
      <c r="W51" s="67"/>
      <c r="X51" s="91"/>
      <c r="Y51" s="91"/>
      <c r="Z51" s="91"/>
      <c r="AA51" s="91"/>
      <c r="AB51" s="91"/>
      <c r="AC51" s="47">
        <f t="shared" si="8"/>
        <v>0</v>
      </c>
      <c r="AD51" s="220">
        <f t="shared" si="9"/>
        <v>31</v>
      </c>
      <c r="AE51" s="241">
        <f t="shared" si="10"/>
        <v>43221</v>
      </c>
    </row>
    <row r="52" spans="1:31" s="19" customFormat="1" x14ac:dyDescent="0.15">
      <c r="A52" s="97"/>
      <c r="C52" s="29" t="s">
        <v>84</v>
      </c>
      <c r="D52" s="239">
        <v>6</v>
      </c>
      <c r="E52" s="91"/>
      <c r="F52" s="91"/>
      <c r="G52" s="91"/>
      <c r="H52" s="91"/>
      <c r="I52" s="91"/>
      <c r="J52" s="67"/>
      <c r="K52" s="67"/>
      <c r="L52" s="67"/>
      <c r="M52" s="67"/>
      <c r="N52" s="67"/>
      <c r="O52" s="67"/>
      <c r="P52" s="67"/>
      <c r="Q52" s="67"/>
      <c r="R52" s="67"/>
      <c r="S52" s="67"/>
      <c r="T52" s="67"/>
      <c r="U52" s="67"/>
      <c r="V52" s="67"/>
      <c r="W52" s="67"/>
      <c r="X52" s="91"/>
      <c r="Y52" s="91"/>
      <c r="Z52" s="91"/>
      <c r="AA52" s="91"/>
      <c r="AB52" s="91"/>
      <c r="AC52" s="47">
        <f t="shared" si="8"/>
        <v>0</v>
      </c>
      <c r="AD52" s="220">
        <f t="shared" si="9"/>
        <v>30</v>
      </c>
      <c r="AE52" s="241">
        <f t="shared" si="10"/>
        <v>43252</v>
      </c>
    </row>
    <row r="53" spans="1:31" s="19" customFormat="1" x14ac:dyDescent="0.15">
      <c r="A53" s="97"/>
      <c r="C53" s="29" t="s">
        <v>85</v>
      </c>
      <c r="D53" s="239">
        <v>7</v>
      </c>
      <c r="E53" s="91"/>
      <c r="F53" s="91"/>
      <c r="G53" s="91"/>
      <c r="H53" s="91"/>
      <c r="I53" s="91"/>
      <c r="J53" s="67"/>
      <c r="K53" s="67"/>
      <c r="L53" s="67"/>
      <c r="M53" s="67"/>
      <c r="N53" s="67"/>
      <c r="O53" s="67"/>
      <c r="P53" s="67"/>
      <c r="Q53" s="67"/>
      <c r="R53" s="67"/>
      <c r="S53" s="67"/>
      <c r="T53" s="67"/>
      <c r="U53" s="67"/>
      <c r="V53" s="67"/>
      <c r="W53" s="67"/>
      <c r="X53" s="91"/>
      <c r="Y53" s="91"/>
      <c r="Z53" s="91"/>
      <c r="AA53" s="91"/>
      <c r="AB53" s="91"/>
      <c r="AC53" s="47">
        <f t="shared" si="8"/>
        <v>0</v>
      </c>
      <c r="AD53" s="220">
        <f t="shared" si="9"/>
        <v>31</v>
      </c>
      <c r="AE53" s="241">
        <f t="shared" si="10"/>
        <v>43282</v>
      </c>
    </row>
    <row r="54" spans="1:31" s="19" customFormat="1" x14ac:dyDescent="0.15">
      <c r="A54" s="97"/>
      <c r="C54" s="29" t="s">
        <v>86</v>
      </c>
      <c r="D54" s="239">
        <v>8</v>
      </c>
      <c r="E54" s="91"/>
      <c r="F54" s="91"/>
      <c r="G54" s="91"/>
      <c r="H54" s="91"/>
      <c r="I54" s="91"/>
      <c r="J54" s="67"/>
      <c r="K54" s="67"/>
      <c r="L54" s="67"/>
      <c r="M54" s="67"/>
      <c r="N54" s="67"/>
      <c r="O54" s="67"/>
      <c r="P54" s="67"/>
      <c r="Q54" s="67"/>
      <c r="R54" s="67"/>
      <c r="S54" s="67"/>
      <c r="T54" s="67"/>
      <c r="U54" s="67"/>
      <c r="V54" s="67"/>
      <c r="W54" s="67"/>
      <c r="X54" s="91"/>
      <c r="Y54" s="91"/>
      <c r="Z54" s="91"/>
      <c r="AA54" s="91"/>
      <c r="AB54" s="91"/>
      <c r="AC54" s="47">
        <f t="shared" si="8"/>
        <v>0</v>
      </c>
      <c r="AD54" s="220">
        <f t="shared" si="9"/>
        <v>31</v>
      </c>
      <c r="AE54" s="241">
        <f t="shared" si="10"/>
        <v>43313</v>
      </c>
    </row>
    <row r="55" spans="1:31" s="19" customFormat="1" x14ac:dyDescent="0.15">
      <c r="A55" s="97"/>
      <c r="C55" s="29" t="s">
        <v>87</v>
      </c>
      <c r="D55" s="239">
        <v>9</v>
      </c>
      <c r="E55" s="91"/>
      <c r="F55" s="91"/>
      <c r="G55" s="91"/>
      <c r="H55" s="91"/>
      <c r="I55" s="91"/>
      <c r="J55" s="67"/>
      <c r="K55" s="67"/>
      <c r="L55" s="67"/>
      <c r="M55" s="67"/>
      <c r="N55" s="67"/>
      <c r="O55" s="67"/>
      <c r="P55" s="67"/>
      <c r="Q55" s="67"/>
      <c r="R55" s="67"/>
      <c r="S55" s="67"/>
      <c r="T55" s="67"/>
      <c r="U55" s="67"/>
      <c r="V55" s="67"/>
      <c r="W55" s="67"/>
      <c r="X55" s="91"/>
      <c r="Y55" s="91"/>
      <c r="Z55" s="91"/>
      <c r="AA55" s="91"/>
      <c r="AB55" s="91"/>
      <c r="AC55" s="47">
        <f t="shared" si="8"/>
        <v>0</v>
      </c>
      <c r="AD55" s="220">
        <f t="shared" si="9"/>
        <v>30</v>
      </c>
      <c r="AE55" s="241">
        <f t="shared" si="10"/>
        <v>43344</v>
      </c>
    </row>
    <row r="56" spans="1:31" s="19" customFormat="1" x14ac:dyDescent="0.15">
      <c r="A56" s="97"/>
      <c r="C56" s="29" t="s">
        <v>88</v>
      </c>
      <c r="D56" s="239">
        <v>10</v>
      </c>
      <c r="E56" s="91"/>
      <c r="F56" s="91"/>
      <c r="G56" s="91"/>
      <c r="H56" s="91"/>
      <c r="I56" s="91"/>
      <c r="J56" s="67"/>
      <c r="K56" s="67"/>
      <c r="L56" s="67"/>
      <c r="M56" s="67"/>
      <c r="N56" s="67"/>
      <c r="O56" s="67"/>
      <c r="P56" s="67"/>
      <c r="Q56" s="67"/>
      <c r="R56" s="67"/>
      <c r="S56" s="67"/>
      <c r="T56" s="67"/>
      <c r="U56" s="67"/>
      <c r="V56" s="67"/>
      <c r="W56" s="67"/>
      <c r="X56" s="91"/>
      <c r="Y56" s="91"/>
      <c r="Z56" s="91"/>
      <c r="AA56" s="91"/>
      <c r="AB56" s="91"/>
      <c r="AC56" s="47">
        <f t="shared" si="8"/>
        <v>0</v>
      </c>
      <c r="AD56" s="220">
        <f t="shared" si="9"/>
        <v>31</v>
      </c>
      <c r="AE56" s="241">
        <f t="shared" si="10"/>
        <v>43374</v>
      </c>
    </row>
    <row r="57" spans="1:31" s="19" customFormat="1" x14ac:dyDescent="0.15">
      <c r="A57" s="97"/>
      <c r="C57" s="29" t="s">
        <v>89</v>
      </c>
      <c r="D57" s="239">
        <v>11</v>
      </c>
      <c r="E57" s="91"/>
      <c r="F57" s="91"/>
      <c r="G57" s="91"/>
      <c r="H57" s="91"/>
      <c r="I57" s="91"/>
      <c r="J57" s="67"/>
      <c r="K57" s="67"/>
      <c r="L57" s="67"/>
      <c r="M57" s="67"/>
      <c r="N57" s="67"/>
      <c r="O57" s="67"/>
      <c r="P57" s="67"/>
      <c r="Q57" s="67"/>
      <c r="R57" s="67"/>
      <c r="S57" s="67"/>
      <c r="T57" s="67"/>
      <c r="U57" s="67"/>
      <c r="V57" s="67"/>
      <c r="W57" s="67"/>
      <c r="X57" s="91"/>
      <c r="Y57" s="91"/>
      <c r="Z57" s="91"/>
      <c r="AA57" s="91"/>
      <c r="AB57" s="91"/>
      <c r="AC57" s="47">
        <f t="shared" si="8"/>
        <v>0</v>
      </c>
      <c r="AD57" s="220">
        <f t="shared" si="9"/>
        <v>30</v>
      </c>
      <c r="AE57" s="241">
        <f t="shared" si="10"/>
        <v>43405</v>
      </c>
    </row>
    <row r="58" spans="1:31" s="19" customFormat="1" ht="14" thickBot="1" x14ac:dyDescent="0.2">
      <c r="A58" s="97"/>
      <c r="C58" s="29" t="s">
        <v>90</v>
      </c>
      <c r="D58" s="239">
        <v>12</v>
      </c>
      <c r="E58" s="91"/>
      <c r="F58" s="91"/>
      <c r="G58" s="91"/>
      <c r="H58" s="91"/>
      <c r="I58" s="91"/>
      <c r="J58" s="67"/>
      <c r="K58" s="67"/>
      <c r="L58" s="67"/>
      <c r="M58" s="67"/>
      <c r="N58" s="67"/>
      <c r="O58" s="67"/>
      <c r="P58" s="67"/>
      <c r="Q58" s="67"/>
      <c r="R58" s="67"/>
      <c r="S58" s="67"/>
      <c r="T58" s="67"/>
      <c r="U58" s="67"/>
      <c r="V58" s="67"/>
      <c r="W58" s="67"/>
      <c r="X58" s="91"/>
      <c r="Y58" s="91"/>
      <c r="Z58" s="91"/>
      <c r="AA58" s="91"/>
      <c r="AB58" s="91"/>
      <c r="AC58" s="47">
        <f t="shared" si="8"/>
        <v>0</v>
      </c>
      <c r="AD58" s="220">
        <f t="shared" si="9"/>
        <v>31</v>
      </c>
      <c r="AE58" s="241">
        <f t="shared" si="10"/>
        <v>43435</v>
      </c>
    </row>
    <row r="59" spans="1:31" s="19" customFormat="1" ht="14" thickBot="1" x14ac:dyDescent="0.2">
      <c r="A59" s="97"/>
      <c r="C59" s="37" t="s">
        <v>91</v>
      </c>
      <c r="D59" s="27"/>
      <c r="E59" s="26">
        <f t="shared" ref="E59:AB59" si="11">SUMPRODUCT(E47:E58,$AD47:$AD58)</f>
        <v>0</v>
      </c>
      <c r="F59" s="26">
        <f t="shared" si="11"/>
        <v>0</v>
      </c>
      <c r="G59" s="26">
        <f t="shared" si="11"/>
        <v>0</v>
      </c>
      <c r="H59" s="26">
        <f t="shared" si="11"/>
        <v>0</v>
      </c>
      <c r="I59" s="26">
        <f t="shared" si="11"/>
        <v>0</v>
      </c>
      <c r="J59" s="26">
        <f t="shared" si="11"/>
        <v>0</v>
      </c>
      <c r="K59" s="26">
        <f t="shared" si="11"/>
        <v>0</v>
      </c>
      <c r="L59" s="26">
        <f t="shared" si="11"/>
        <v>0</v>
      </c>
      <c r="M59" s="26">
        <f t="shared" si="11"/>
        <v>0</v>
      </c>
      <c r="N59" s="26">
        <f t="shared" si="11"/>
        <v>0</v>
      </c>
      <c r="O59" s="26">
        <f t="shared" si="11"/>
        <v>0</v>
      </c>
      <c r="P59" s="26">
        <f t="shared" si="11"/>
        <v>0</v>
      </c>
      <c r="Q59" s="26">
        <f t="shared" si="11"/>
        <v>0</v>
      </c>
      <c r="R59" s="26">
        <f t="shared" si="11"/>
        <v>0</v>
      </c>
      <c r="S59" s="26">
        <f t="shared" si="11"/>
        <v>0</v>
      </c>
      <c r="T59" s="26">
        <f t="shared" si="11"/>
        <v>0</v>
      </c>
      <c r="U59" s="26">
        <f t="shared" si="11"/>
        <v>0</v>
      </c>
      <c r="V59" s="26">
        <f t="shared" si="11"/>
        <v>0</v>
      </c>
      <c r="W59" s="26">
        <f t="shared" si="11"/>
        <v>0</v>
      </c>
      <c r="X59" s="26">
        <f t="shared" si="11"/>
        <v>0</v>
      </c>
      <c r="Y59" s="26">
        <f t="shared" si="11"/>
        <v>0</v>
      </c>
      <c r="Z59" s="26">
        <f t="shared" si="11"/>
        <v>0</v>
      </c>
      <c r="AA59" s="26">
        <f t="shared" si="11"/>
        <v>0</v>
      </c>
      <c r="AB59" s="26">
        <f t="shared" si="11"/>
        <v>0</v>
      </c>
      <c r="AC59" s="48">
        <f>SUM(AC47:AC58)</f>
        <v>0</v>
      </c>
      <c r="AD59" s="221"/>
      <c r="AE59" s="239"/>
    </row>
    <row r="60" spans="1:31" s="19" customFormat="1" ht="14" thickBot="1" x14ac:dyDescent="0.2">
      <c r="A60" s="97"/>
      <c r="C60" s="29"/>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49" t="str">
        <f>IF(AC59=SUM(E59:AB59),"","ERROR")</f>
        <v/>
      </c>
      <c r="AD60" s="221"/>
      <c r="AE60" s="239"/>
    </row>
    <row r="61" spans="1:31" s="19" customFormat="1" x14ac:dyDescent="0.15">
      <c r="A61" s="97"/>
      <c r="C61" s="29"/>
      <c r="D61" s="45"/>
      <c r="E61" s="28">
        <f>E44-1</f>
        <v>2017</v>
      </c>
      <c r="F61" s="27"/>
      <c r="G61" s="27"/>
      <c r="H61" s="27"/>
      <c r="I61" s="27"/>
      <c r="J61" s="27"/>
      <c r="K61" s="27"/>
      <c r="L61" s="27"/>
      <c r="M61" s="27"/>
      <c r="N61" s="27"/>
      <c r="O61" s="27"/>
      <c r="P61" s="27"/>
      <c r="Q61" s="27"/>
      <c r="R61" s="27"/>
      <c r="S61" s="27"/>
      <c r="T61" s="27"/>
      <c r="U61" s="27"/>
      <c r="V61" s="27"/>
      <c r="W61" s="27"/>
      <c r="X61" s="27"/>
      <c r="Y61" s="27"/>
      <c r="Z61" s="27"/>
      <c r="AA61" s="27"/>
      <c r="AB61" s="27"/>
      <c r="AC61" s="50"/>
      <c r="AD61" s="221"/>
      <c r="AE61" s="239"/>
    </row>
    <row r="62" spans="1:31" s="19" customFormat="1" x14ac:dyDescent="0.15">
      <c r="A62" s="97"/>
      <c r="C62" s="29"/>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50"/>
      <c r="AD62" s="221"/>
      <c r="AE62" s="239"/>
    </row>
    <row r="63" spans="1:31" s="19" customFormat="1" x14ac:dyDescent="0.15">
      <c r="A63" s="97"/>
      <c r="C63" s="29" t="s">
        <v>9</v>
      </c>
      <c r="D63" s="29"/>
      <c r="E63" s="89">
        <v>100</v>
      </c>
      <c r="F63" s="89">
        <v>200</v>
      </c>
      <c r="G63" s="89">
        <v>300</v>
      </c>
      <c r="H63" s="89">
        <v>400</v>
      </c>
      <c r="I63" s="89">
        <v>500</v>
      </c>
      <c r="J63" s="249">
        <v>600</v>
      </c>
      <c r="K63" s="249">
        <v>700</v>
      </c>
      <c r="L63" s="249">
        <v>800</v>
      </c>
      <c r="M63" s="249">
        <v>900</v>
      </c>
      <c r="N63" s="66">
        <v>1000</v>
      </c>
      <c r="O63" s="66">
        <v>1100</v>
      </c>
      <c r="P63" s="66">
        <v>1200</v>
      </c>
      <c r="Q63" s="66">
        <v>1300</v>
      </c>
      <c r="R63" s="66">
        <v>1400</v>
      </c>
      <c r="S63" s="66">
        <v>1500</v>
      </c>
      <c r="T63" s="66">
        <v>1600</v>
      </c>
      <c r="U63" s="66">
        <v>1700</v>
      </c>
      <c r="V63" s="66">
        <v>1800</v>
      </c>
      <c r="W63" s="66">
        <v>1900</v>
      </c>
      <c r="X63" s="90">
        <v>2000</v>
      </c>
      <c r="Y63" s="90">
        <v>2100</v>
      </c>
      <c r="Z63" s="90">
        <v>2200</v>
      </c>
      <c r="AA63" s="90">
        <v>2300</v>
      </c>
      <c r="AB63" s="90">
        <v>2400</v>
      </c>
      <c r="AC63" s="51" t="s">
        <v>79</v>
      </c>
      <c r="AD63" s="219" t="s">
        <v>162</v>
      </c>
      <c r="AE63" s="239"/>
    </row>
    <row r="64" spans="1:31" s="19" customFormat="1" x14ac:dyDescent="0.15">
      <c r="A64" s="97"/>
      <c r="C64" s="29" t="s">
        <v>80</v>
      </c>
      <c r="D64" s="239">
        <v>1</v>
      </c>
      <c r="E64" s="91"/>
      <c r="F64" s="91"/>
      <c r="G64" s="91"/>
      <c r="H64" s="91"/>
      <c r="I64" s="91"/>
      <c r="J64" s="67"/>
      <c r="K64" s="67"/>
      <c r="L64" s="67"/>
      <c r="M64" s="67"/>
      <c r="N64" s="67"/>
      <c r="O64" s="67"/>
      <c r="P64" s="67"/>
      <c r="Q64" s="67"/>
      <c r="R64" s="67"/>
      <c r="S64" s="67"/>
      <c r="T64" s="67"/>
      <c r="U64" s="67"/>
      <c r="V64" s="67"/>
      <c r="W64" s="67"/>
      <c r="X64" s="91"/>
      <c r="Y64" s="91"/>
      <c r="Z64" s="91"/>
      <c r="AA64" s="91"/>
      <c r="AB64" s="91"/>
      <c r="AC64" s="47">
        <f>SUM(E64:AB64)*AD64</f>
        <v>0</v>
      </c>
      <c r="AD64" s="220">
        <f>DAY(EOMONTH(AE64,0))</f>
        <v>31</v>
      </c>
      <c r="AE64" s="241">
        <f>DATE($E$61,D64,1)</f>
        <v>42736</v>
      </c>
    </row>
    <row r="65" spans="1:31" s="19" customFormat="1" x14ac:dyDescent="0.15">
      <c r="A65" s="97"/>
      <c r="C65" s="29" t="s">
        <v>81</v>
      </c>
      <c r="D65" s="239">
        <v>2</v>
      </c>
      <c r="E65" s="91"/>
      <c r="F65" s="91"/>
      <c r="G65" s="91"/>
      <c r="H65" s="91"/>
      <c r="I65" s="91"/>
      <c r="J65" s="67"/>
      <c r="K65" s="67"/>
      <c r="L65" s="67"/>
      <c r="M65" s="67"/>
      <c r="N65" s="67"/>
      <c r="O65" s="67"/>
      <c r="P65" s="67"/>
      <c r="Q65" s="67"/>
      <c r="R65" s="67"/>
      <c r="S65" s="67"/>
      <c r="T65" s="67"/>
      <c r="U65" s="67"/>
      <c r="V65" s="67"/>
      <c r="W65" s="67"/>
      <c r="X65" s="91"/>
      <c r="Y65" s="91"/>
      <c r="Z65" s="91"/>
      <c r="AA65" s="91"/>
      <c r="AB65" s="91"/>
      <c r="AC65" s="47">
        <f t="shared" ref="AC65:AC75" si="12">SUM(E65:AB65)*AD65</f>
        <v>0</v>
      </c>
      <c r="AD65" s="220">
        <f t="shared" ref="AD65:AD75" si="13">DAY(EOMONTH(AE65,0))</f>
        <v>28</v>
      </c>
      <c r="AE65" s="241">
        <f t="shared" ref="AE65:AE75" si="14">DATE($E$61,D65,1)</f>
        <v>42767</v>
      </c>
    </row>
    <row r="66" spans="1:31" s="19" customFormat="1" x14ac:dyDescent="0.15">
      <c r="A66" s="97"/>
      <c r="C66" s="29" t="s">
        <v>82</v>
      </c>
      <c r="D66" s="239">
        <v>3</v>
      </c>
      <c r="E66" s="91"/>
      <c r="F66" s="91"/>
      <c r="G66" s="91"/>
      <c r="H66" s="91"/>
      <c r="I66" s="91"/>
      <c r="J66" s="67"/>
      <c r="K66" s="67"/>
      <c r="L66" s="67"/>
      <c r="M66" s="67"/>
      <c r="N66" s="67"/>
      <c r="O66" s="67"/>
      <c r="P66" s="67"/>
      <c r="Q66" s="67"/>
      <c r="R66" s="67"/>
      <c r="S66" s="67"/>
      <c r="T66" s="67"/>
      <c r="U66" s="67"/>
      <c r="V66" s="67"/>
      <c r="W66" s="67"/>
      <c r="X66" s="91"/>
      <c r="Y66" s="91"/>
      <c r="Z66" s="91"/>
      <c r="AA66" s="91"/>
      <c r="AB66" s="91"/>
      <c r="AC66" s="47">
        <f t="shared" si="12"/>
        <v>0</v>
      </c>
      <c r="AD66" s="220">
        <f t="shared" si="13"/>
        <v>31</v>
      </c>
      <c r="AE66" s="241">
        <f t="shared" si="14"/>
        <v>42795</v>
      </c>
    </row>
    <row r="67" spans="1:31" s="19" customFormat="1" x14ac:dyDescent="0.15">
      <c r="A67" s="97"/>
      <c r="C67" s="29" t="s">
        <v>83</v>
      </c>
      <c r="D67" s="239">
        <v>4</v>
      </c>
      <c r="E67" s="91"/>
      <c r="F67" s="91"/>
      <c r="G67" s="91"/>
      <c r="H67" s="91"/>
      <c r="I67" s="91"/>
      <c r="J67" s="67"/>
      <c r="K67" s="67"/>
      <c r="L67" s="67"/>
      <c r="M67" s="67"/>
      <c r="N67" s="67"/>
      <c r="O67" s="67"/>
      <c r="P67" s="67"/>
      <c r="Q67" s="67"/>
      <c r="R67" s="67"/>
      <c r="S67" s="67"/>
      <c r="T67" s="67"/>
      <c r="U67" s="67"/>
      <c r="V67" s="67"/>
      <c r="W67" s="67"/>
      <c r="X67" s="91"/>
      <c r="Y67" s="91"/>
      <c r="Z67" s="91"/>
      <c r="AA67" s="91"/>
      <c r="AB67" s="91"/>
      <c r="AC67" s="47">
        <f t="shared" si="12"/>
        <v>0</v>
      </c>
      <c r="AD67" s="220">
        <f t="shared" si="13"/>
        <v>30</v>
      </c>
      <c r="AE67" s="241">
        <f t="shared" si="14"/>
        <v>42826</v>
      </c>
    </row>
    <row r="68" spans="1:31" s="19" customFormat="1" x14ac:dyDescent="0.15">
      <c r="A68" s="97"/>
      <c r="C68" s="29" t="s">
        <v>75</v>
      </c>
      <c r="D68" s="239">
        <v>5</v>
      </c>
      <c r="E68" s="91"/>
      <c r="F68" s="91"/>
      <c r="G68" s="91"/>
      <c r="H68" s="91"/>
      <c r="I68" s="91"/>
      <c r="J68" s="67"/>
      <c r="K68" s="67"/>
      <c r="L68" s="67"/>
      <c r="M68" s="67"/>
      <c r="N68" s="67"/>
      <c r="O68" s="67"/>
      <c r="P68" s="67"/>
      <c r="Q68" s="67"/>
      <c r="R68" s="67"/>
      <c r="S68" s="67"/>
      <c r="T68" s="67"/>
      <c r="U68" s="67"/>
      <c r="V68" s="67"/>
      <c r="W68" s="67"/>
      <c r="X68" s="91"/>
      <c r="Y68" s="91"/>
      <c r="Z68" s="91"/>
      <c r="AA68" s="91"/>
      <c r="AB68" s="91"/>
      <c r="AC68" s="47">
        <f t="shared" si="12"/>
        <v>0</v>
      </c>
      <c r="AD68" s="220">
        <f t="shared" si="13"/>
        <v>31</v>
      </c>
      <c r="AE68" s="241">
        <f t="shared" si="14"/>
        <v>42856</v>
      </c>
    </row>
    <row r="69" spans="1:31" s="19" customFormat="1" x14ac:dyDescent="0.15">
      <c r="A69" s="97"/>
      <c r="C69" s="29" t="s">
        <v>84</v>
      </c>
      <c r="D69" s="239">
        <v>6</v>
      </c>
      <c r="E69" s="91"/>
      <c r="F69" s="91"/>
      <c r="G69" s="91"/>
      <c r="H69" s="91"/>
      <c r="I69" s="91"/>
      <c r="J69" s="67"/>
      <c r="K69" s="67"/>
      <c r="L69" s="67"/>
      <c r="M69" s="67"/>
      <c r="N69" s="67"/>
      <c r="O69" s="67"/>
      <c r="P69" s="67"/>
      <c r="Q69" s="67"/>
      <c r="R69" s="67"/>
      <c r="S69" s="67"/>
      <c r="T69" s="67"/>
      <c r="U69" s="67"/>
      <c r="V69" s="67"/>
      <c r="W69" s="67"/>
      <c r="X69" s="91"/>
      <c r="Y69" s="91"/>
      <c r="Z69" s="91"/>
      <c r="AA69" s="91"/>
      <c r="AB69" s="91"/>
      <c r="AC69" s="47">
        <f t="shared" si="12"/>
        <v>0</v>
      </c>
      <c r="AD69" s="220">
        <f t="shared" si="13"/>
        <v>30</v>
      </c>
      <c r="AE69" s="241">
        <f t="shared" si="14"/>
        <v>42887</v>
      </c>
    </row>
    <row r="70" spans="1:31" s="19" customFormat="1" x14ac:dyDescent="0.15">
      <c r="A70" s="97"/>
      <c r="C70" s="29" t="s">
        <v>85</v>
      </c>
      <c r="D70" s="239">
        <v>7</v>
      </c>
      <c r="E70" s="91"/>
      <c r="F70" s="91"/>
      <c r="G70" s="91"/>
      <c r="H70" s="91"/>
      <c r="I70" s="91"/>
      <c r="J70" s="67"/>
      <c r="K70" s="67"/>
      <c r="L70" s="67"/>
      <c r="M70" s="67"/>
      <c r="N70" s="67"/>
      <c r="O70" s="67"/>
      <c r="P70" s="67"/>
      <c r="Q70" s="67"/>
      <c r="R70" s="67"/>
      <c r="S70" s="67"/>
      <c r="T70" s="67"/>
      <c r="U70" s="67"/>
      <c r="V70" s="67"/>
      <c r="W70" s="67"/>
      <c r="X70" s="91"/>
      <c r="Y70" s="91"/>
      <c r="Z70" s="91"/>
      <c r="AA70" s="91"/>
      <c r="AB70" s="91"/>
      <c r="AC70" s="47">
        <f t="shared" si="12"/>
        <v>0</v>
      </c>
      <c r="AD70" s="220">
        <f t="shared" si="13"/>
        <v>31</v>
      </c>
      <c r="AE70" s="241">
        <f t="shared" si="14"/>
        <v>42917</v>
      </c>
    </row>
    <row r="71" spans="1:31" s="19" customFormat="1" x14ac:dyDescent="0.15">
      <c r="A71" s="97"/>
      <c r="C71" s="29" t="s">
        <v>86</v>
      </c>
      <c r="D71" s="239">
        <v>8</v>
      </c>
      <c r="E71" s="91"/>
      <c r="F71" s="91"/>
      <c r="G71" s="91"/>
      <c r="H71" s="91"/>
      <c r="I71" s="91"/>
      <c r="J71" s="67"/>
      <c r="K71" s="67"/>
      <c r="L71" s="67"/>
      <c r="M71" s="67"/>
      <c r="N71" s="67"/>
      <c r="O71" s="67"/>
      <c r="P71" s="67"/>
      <c r="Q71" s="67"/>
      <c r="R71" s="67"/>
      <c r="S71" s="67"/>
      <c r="T71" s="67"/>
      <c r="U71" s="67"/>
      <c r="V71" s="67"/>
      <c r="W71" s="67"/>
      <c r="X71" s="91"/>
      <c r="Y71" s="91"/>
      <c r="Z71" s="91"/>
      <c r="AA71" s="91"/>
      <c r="AB71" s="91"/>
      <c r="AC71" s="47">
        <f t="shared" si="12"/>
        <v>0</v>
      </c>
      <c r="AD71" s="220">
        <f t="shared" si="13"/>
        <v>31</v>
      </c>
      <c r="AE71" s="241">
        <f t="shared" si="14"/>
        <v>42948</v>
      </c>
    </row>
    <row r="72" spans="1:31" s="19" customFormat="1" x14ac:dyDescent="0.15">
      <c r="A72" s="97"/>
      <c r="C72" s="29" t="s">
        <v>87</v>
      </c>
      <c r="D72" s="239">
        <v>9</v>
      </c>
      <c r="E72" s="91"/>
      <c r="F72" s="91"/>
      <c r="G72" s="91"/>
      <c r="H72" s="91"/>
      <c r="I72" s="91"/>
      <c r="J72" s="67"/>
      <c r="K72" s="67"/>
      <c r="L72" s="67"/>
      <c r="M72" s="67"/>
      <c r="N72" s="67"/>
      <c r="O72" s="67"/>
      <c r="P72" s="67"/>
      <c r="Q72" s="67"/>
      <c r="R72" s="67"/>
      <c r="S72" s="67"/>
      <c r="T72" s="67"/>
      <c r="U72" s="67"/>
      <c r="V72" s="67"/>
      <c r="W72" s="67"/>
      <c r="X72" s="91"/>
      <c r="Y72" s="91"/>
      <c r="Z72" s="91"/>
      <c r="AA72" s="91"/>
      <c r="AB72" s="91"/>
      <c r="AC72" s="47">
        <f t="shared" si="12"/>
        <v>0</v>
      </c>
      <c r="AD72" s="220">
        <f t="shared" si="13"/>
        <v>30</v>
      </c>
      <c r="AE72" s="241">
        <f t="shared" si="14"/>
        <v>42979</v>
      </c>
    </row>
    <row r="73" spans="1:31" s="19" customFormat="1" x14ac:dyDescent="0.15">
      <c r="A73" s="97"/>
      <c r="C73" s="29" t="s">
        <v>88</v>
      </c>
      <c r="D73" s="239">
        <v>10</v>
      </c>
      <c r="E73" s="91"/>
      <c r="F73" s="91"/>
      <c r="G73" s="91"/>
      <c r="H73" s="91"/>
      <c r="I73" s="91"/>
      <c r="J73" s="67"/>
      <c r="K73" s="67"/>
      <c r="L73" s="67"/>
      <c r="M73" s="67"/>
      <c r="N73" s="67"/>
      <c r="O73" s="67"/>
      <c r="P73" s="67"/>
      <c r="Q73" s="67"/>
      <c r="R73" s="67"/>
      <c r="S73" s="67"/>
      <c r="T73" s="67"/>
      <c r="U73" s="67"/>
      <c r="V73" s="67"/>
      <c r="W73" s="67"/>
      <c r="X73" s="91"/>
      <c r="Y73" s="91"/>
      <c r="Z73" s="91"/>
      <c r="AA73" s="91"/>
      <c r="AB73" s="91"/>
      <c r="AC73" s="47">
        <f t="shared" si="12"/>
        <v>0</v>
      </c>
      <c r="AD73" s="220">
        <f t="shared" si="13"/>
        <v>31</v>
      </c>
      <c r="AE73" s="241">
        <f t="shared" si="14"/>
        <v>43009</v>
      </c>
    </row>
    <row r="74" spans="1:31" s="19" customFormat="1" x14ac:dyDescent="0.15">
      <c r="A74" s="97"/>
      <c r="C74" s="29" t="s">
        <v>89</v>
      </c>
      <c r="D74" s="239">
        <v>11</v>
      </c>
      <c r="E74" s="91"/>
      <c r="F74" s="91"/>
      <c r="G74" s="91"/>
      <c r="H74" s="91"/>
      <c r="I74" s="91"/>
      <c r="J74" s="67"/>
      <c r="K74" s="67"/>
      <c r="L74" s="67"/>
      <c r="M74" s="67"/>
      <c r="N74" s="67"/>
      <c r="O74" s="67"/>
      <c r="P74" s="67"/>
      <c r="Q74" s="67"/>
      <c r="R74" s="67"/>
      <c r="S74" s="67"/>
      <c r="T74" s="67"/>
      <c r="U74" s="67"/>
      <c r="V74" s="67"/>
      <c r="W74" s="67"/>
      <c r="X74" s="91"/>
      <c r="Y74" s="91"/>
      <c r="Z74" s="91"/>
      <c r="AA74" s="91"/>
      <c r="AB74" s="91"/>
      <c r="AC74" s="47">
        <f t="shared" si="12"/>
        <v>0</v>
      </c>
      <c r="AD74" s="220">
        <f t="shared" si="13"/>
        <v>30</v>
      </c>
      <c r="AE74" s="241">
        <f t="shared" si="14"/>
        <v>43040</v>
      </c>
    </row>
    <row r="75" spans="1:31" s="19" customFormat="1" ht="14" thickBot="1" x14ac:dyDescent="0.2">
      <c r="A75" s="97"/>
      <c r="C75" s="29" t="s">
        <v>90</v>
      </c>
      <c r="D75" s="239">
        <v>12</v>
      </c>
      <c r="E75" s="91"/>
      <c r="F75" s="91"/>
      <c r="G75" s="91"/>
      <c r="H75" s="91"/>
      <c r="I75" s="91"/>
      <c r="J75" s="67"/>
      <c r="K75" s="67"/>
      <c r="L75" s="67"/>
      <c r="M75" s="67"/>
      <c r="N75" s="67"/>
      <c r="O75" s="67"/>
      <c r="P75" s="67"/>
      <c r="Q75" s="67"/>
      <c r="R75" s="67"/>
      <c r="S75" s="67"/>
      <c r="T75" s="67"/>
      <c r="U75" s="67"/>
      <c r="V75" s="67"/>
      <c r="W75" s="67"/>
      <c r="X75" s="91"/>
      <c r="Y75" s="91"/>
      <c r="Z75" s="91"/>
      <c r="AA75" s="91"/>
      <c r="AB75" s="91"/>
      <c r="AC75" s="47">
        <f t="shared" si="12"/>
        <v>0</v>
      </c>
      <c r="AD75" s="220">
        <f t="shared" si="13"/>
        <v>31</v>
      </c>
      <c r="AE75" s="241">
        <f t="shared" si="14"/>
        <v>43070</v>
      </c>
    </row>
    <row r="76" spans="1:31" s="19" customFormat="1" ht="14" thickBot="1" x14ac:dyDescent="0.2">
      <c r="A76" s="97"/>
      <c r="C76" s="37" t="s">
        <v>91</v>
      </c>
      <c r="D76" s="27"/>
      <c r="E76" s="26">
        <f>SUMPRODUCT(E64:E75,$AD64:$AD75)</f>
        <v>0</v>
      </c>
      <c r="F76" s="26">
        <f t="shared" ref="F76:AB76" si="15">SUMPRODUCT(F64:F75,$AD64:$AD75)</f>
        <v>0</v>
      </c>
      <c r="G76" s="26">
        <f t="shared" si="15"/>
        <v>0</v>
      </c>
      <c r="H76" s="26">
        <f t="shared" si="15"/>
        <v>0</v>
      </c>
      <c r="I76" s="26">
        <f t="shared" si="15"/>
        <v>0</v>
      </c>
      <c r="J76" s="26">
        <f t="shared" si="15"/>
        <v>0</v>
      </c>
      <c r="K76" s="26">
        <f t="shared" si="15"/>
        <v>0</v>
      </c>
      <c r="L76" s="26">
        <f t="shared" si="15"/>
        <v>0</v>
      </c>
      <c r="M76" s="26">
        <f t="shared" si="15"/>
        <v>0</v>
      </c>
      <c r="N76" s="26">
        <f t="shared" si="15"/>
        <v>0</v>
      </c>
      <c r="O76" s="26">
        <f t="shared" si="15"/>
        <v>0</v>
      </c>
      <c r="P76" s="26">
        <f t="shared" si="15"/>
        <v>0</v>
      </c>
      <c r="Q76" s="26">
        <f t="shared" si="15"/>
        <v>0</v>
      </c>
      <c r="R76" s="26">
        <f t="shared" si="15"/>
        <v>0</v>
      </c>
      <c r="S76" s="26">
        <f t="shared" si="15"/>
        <v>0</v>
      </c>
      <c r="T76" s="26">
        <f t="shared" si="15"/>
        <v>0</v>
      </c>
      <c r="U76" s="26">
        <f t="shared" si="15"/>
        <v>0</v>
      </c>
      <c r="V76" s="26">
        <f t="shared" si="15"/>
        <v>0</v>
      </c>
      <c r="W76" s="26">
        <f t="shared" si="15"/>
        <v>0</v>
      </c>
      <c r="X76" s="26">
        <f t="shared" si="15"/>
        <v>0</v>
      </c>
      <c r="Y76" s="26">
        <f t="shared" si="15"/>
        <v>0</v>
      </c>
      <c r="Z76" s="26">
        <f t="shared" si="15"/>
        <v>0</v>
      </c>
      <c r="AA76" s="26">
        <f t="shared" si="15"/>
        <v>0</v>
      </c>
      <c r="AB76" s="26">
        <f t="shared" si="15"/>
        <v>0</v>
      </c>
      <c r="AC76" s="48">
        <f>SUM(AC64:AC75)</f>
        <v>0</v>
      </c>
      <c r="AD76" s="221"/>
      <c r="AE76" s="239"/>
    </row>
    <row r="77" spans="1:31" s="19" customFormat="1" ht="14" thickBot="1" x14ac:dyDescent="0.2">
      <c r="A77" s="97"/>
      <c r="C77" s="29"/>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49" t="str">
        <f>IF(AC76=SUM(E76:AB76),"","ERROR")</f>
        <v/>
      </c>
      <c r="AD77" s="221"/>
      <c r="AE77" s="239"/>
    </row>
    <row r="78" spans="1:31" s="19" customFormat="1" x14ac:dyDescent="0.15">
      <c r="A78" s="97"/>
      <c r="C78" s="29"/>
      <c r="D78" s="45"/>
      <c r="E78" s="28">
        <f>E61-1</f>
        <v>2016</v>
      </c>
      <c r="F78" s="27"/>
      <c r="G78" s="27"/>
      <c r="H78" s="27"/>
      <c r="I78" s="27"/>
      <c r="J78" s="27"/>
      <c r="K78" s="27"/>
      <c r="L78" s="27"/>
      <c r="M78" s="27"/>
      <c r="N78" s="27"/>
      <c r="O78" s="27"/>
      <c r="P78" s="27"/>
      <c r="Q78" s="27"/>
      <c r="R78" s="27"/>
      <c r="S78" s="27"/>
      <c r="T78" s="27"/>
      <c r="U78" s="27"/>
      <c r="V78" s="27"/>
      <c r="W78" s="27"/>
      <c r="X78" s="27"/>
      <c r="Y78" s="27"/>
      <c r="Z78" s="27"/>
      <c r="AA78" s="27"/>
      <c r="AB78" s="27"/>
      <c r="AC78" s="50"/>
      <c r="AD78" s="221"/>
      <c r="AE78" s="239"/>
    </row>
    <row r="79" spans="1:31" s="19" customFormat="1" x14ac:dyDescent="0.15">
      <c r="A79" s="97"/>
      <c r="C79" s="29"/>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50"/>
      <c r="AD79" s="221"/>
      <c r="AE79" s="239"/>
    </row>
    <row r="80" spans="1:31" s="19" customFormat="1" x14ac:dyDescent="0.15">
      <c r="A80" s="97"/>
      <c r="C80" s="29" t="s">
        <v>9</v>
      </c>
      <c r="D80" s="29"/>
      <c r="E80" s="89">
        <v>100</v>
      </c>
      <c r="F80" s="89">
        <v>200</v>
      </c>
      <c r="G80" s="89">
        <v>300</v>
      </c>
      <c r="H80" s="89">
        <v>400</v>
      </c>
      <c r="I80" s="89">
        <v>500</v>
      </c>
      <c r="J80" s="249">
        <v>600</v>
      </c>
      <c r="K80" s="249">
        <v>700</v>
      </c>
      <c r="L80" s="249">
        <v>800</v>
      </c>
      <c r="M80" s="249">
        <v>900</v>
      </c>
      <c r="N80" s="66">
        <v>1000</v>
      </c>
      <c r="O80" s="66">
        <v>1100</v>
      </c>
      <c r="P80" s="66">
        <v>1200</v>
      </c>
      <c r="Q80" s="66">
        <v>1300</v>
      </c>
      <c r="R80" s="66">
        <v>1400</v>
      </c>
      <c r="S80" s="66">
        <v>1500</v>
      </c>
      <c r="T80" s="66">
        <v>1600</v>
      </c>
      <c r="U80" s="66">
        <v>1700</v>
      </c>
      <c r="V80" s="66">
        <v>1800</v>
      </c>
      <c r="W80" s="66">
        <v>1900</v>
      </c>
      <c r="X80" s="90">
        <v>2000</v>
      </c>
      <c r="Y80" s="90">
        <v>2100</v>
      </c>
      <c r="Z80" s="90">
        <v>2200</v>
      </c>
      <c r="AA80" s="90">
        <v>2300</v>
      </c>
      <c r="AB80" s="90">
        <v>2400</v>
      </c>
      <c r="AC80" s="51" t="s">
        <v>79</v>
      </c>
      <c r="AD80" s="219" t="s">
        <v>162</v>
      </c>
      <c r="AE80" s="239"/>
    </row>
    <row r="81" spans="1:31" s="19" customFormat="1" x14ac:dyDescent="0.15">
      <c r="A81" s="97"/>
      <c r="C81" s="29" t="s">
        <v>80</v>
      </c>
      <c r="D81" s="239">
        <v>1</v>
      </c>
      <c r="E81" s="91"/>
      <c r="F81" s="91"/>
      <c r="G81" s="91"/>
      <c r="H81" s="91"/>
      <c r="I81" s="91"/>
      <c r="J81" s="67"/>
      <c r="K81" s="67"/>
      <c r="L81" s="67"/>
      <c r="M81" s="67"/>
      <c r="N81" s="67"/>
      <c r="O81" s="67"/>
      <c r="P81" s="67"/>
      <c r="Q81" s="67"/>
      <c r="R81" s="67"/>
      <c r="S81" s="67"/>
      <c r="T81" s="67"/>
      <c r="U81" s="67"/>
      <c r="V81" s="67"/>
      <c r="W81" s="67"/>
      <c r="X81" s="91"/>
      <c r="Y81" s="91"/>
      <c r="Z81" s="91"/>
      <c r="AA81" s="91"/>
      <c r="AB81" s="91"/>
      <c r="AC81" s="47">
        <f>SUM(E81:AB81)*AD81</f>
        <v>0</v>
      </c>
      <c r="AD81" s="220">
        <f>DAY(EOMONTH(AE81,0))</f>
        <v>31</v>
      </c>
      <c r="AE81" s="241">
        <f>DATE($E$78,D81,1)</f>
        <v>42370</v>
      </c>
    </row>
    <row r="82" spans="1:31" s="19" customFormat="1" x14ac:dyDescent="0.15">
      <c r="A82" s="97"/>
      <c r="C82" s="29" t="s">
        <v>81</v>
      </c>
      <c r="D82" s="239">
        <v>2</v>
      </c>
      <c r="E82" s="91"/>
      <c r="F82" s="91"/>
      <c r="G82" s="91"/>
      <c r="H82" s="91"/>
      <c r="I82" s="91"/>
      <c r="J82" s="67"/>
      <c r="K82" s="67"/>
      <c r="L82" s="67"/>
      <c r="M82" s="67"/>
      <c r="N82" s="67"/>
      <c r="O82" s="67"/>
      <c r="P82" s="67"/>
      <c r="Q82" s="67"/>
      <c r="R82" s="67"/>
      <c r="S82" s="67"/>
      <c r="T82" s="67"/>
      <c r="U82" s="67"/>
      <c r="V82" s="67"/>
      <c r="W82" s="67"/>
      <c r="X82" s="91"/>
      <c r="Y82" s="91"/>
      <c r="Z82" s="91"/>
      <c r="AA82" s="91"/>
      <c r="AB82" s="91"/>
      <c r="AC82" s="47">
        <f t="shared" ref="AC82:AC92" si="16">SUM(E82:AB82)*AD82</f>
        <v>0</v>
      </c>
      <c r="AD82" s="220">
        <f t="shared" ref="AD82:AD92" si="17">DAY(EOMONTH(AE82,0))</f>
        <v>29</v>
      </c>
      <c r="AE82" s="241">
        <f t="shared" ref="AE82:AE92" si="18">DATE($E$78,D82,1)</f>
        <v>42401</v>
      </c>
    </row>
    <row r="83" spans="1:31" s="19" customFormat="1" x14ac:dyDescent="0.15">
      <c r="A83" s="97"/>
      <c r="C83" s="29" t="s">
        <v>82</v>
      </c>
      <c r="D83" s="239">
        <v>3</v>
      </c>
      <c r="E83" s="91"/>
      <c r="F83" s="91"/>
      <c r="G83" s="91"/>
      <c r="H83" s="91"/>
      <c r="I83" s="91"/>
      <c r="J83" s="67"/>
      <c r="K83" s="67"/>
      <c r="L83" s="67"/>
      <c r="M83" s="67"/>
      <c r="N83" s="67"/>
      <c r="O83" s="67"/>
      <c r="P83" s="67"/>
      <c r="Q83" s="67"/>
      <c r="R83" s="67"/>
      <c r="S83" s="67"/>
      <c r="T83" s="67"/>
      <c r="U83" s="67"/>
      <c r="V83" s="67"/>
      <c r="W83" s="67"/>
      <c r="X83" s="91"/>
      <c r="Y83" s="91"/>
      <c r="Z83" s="91"/>
      <c r="AA83" s="91"/>
      <c r="AB83" s="91"/>
      <c r="AC83" s="47">
        <f t="shared" si="16"/>
        <v>0</v>
      </c>
      <c r="AD83" s="220">
        <f t="shared" si="17"/>
        <v>31</v>
      </c>
      <c r="AE83" s="241">
        <f t="shared" si="18"/>
        <v>42430</v>
      </c>
    </row>
    <row r="84" spans="1:31" s="19" customFormat="1" x14ac:dyDescent="0.15">
      <c r="A84" s="97"/>
      <c r="C84" s="29" t="s">
        <v>83</v>
      </c>
      <c r="D84" s="239">
        <v>4</v>
      </c>
      <c r="E84" s="91"/>
      <c r="F84" s="91"/>
      <c r="G84" s="91"/>
      <c r="H84" s="91"/>
      <c r="I84" s="91"/>
      <c r="J84" s="67"/>
      <c r="K84" s="67"/>
      <c r="L84" s="67"/>
      <c r="M84" s="67"/>
      <c r="N84" s="67"/>
      <c r="O84" s="67"/>
      <c r="P84" s="67"/>
      <c r="Q84" s="67"/>
      <c r="R84" s="67"/>
      <c r="S84" s="67"/>
      <c r="T84" s="67"/>
      <c r="U84" s="67"/>
      <c r="V84" s="67"/>
      <c r="W84" s="67"/>
      <c r="X84" s="91"/>
      <c r="Y84" s="91"/>
      <c r="Z84" s="91"/>
      <c r="AA84" s="91"/>
      <c r="AB84" s="91"/>
      <c r="AC84" s="47">
        <f t="shared" si="16"/>
        <v>0</v>
      </c>
      <c r="AD84" s="220">
        <f t="shared" si="17"/>
        <v>30</v>
      </c>
      <c r="AE84" s="241">
        <f t="shared" si="18"/>
        <v>42461</v>
      </c>
    </row>
    <row r="85" spans="1:31" s="19" customFormat="1" x14ac:dyDescent="0.15">
      <c r="A85" s="97"/>
      <c r="C85" s="29" t="s">
        <v>75</v>
      </c>
      <c r="D85" s="239">
        <v>5</v>
      </c>
      <c r="E85" s="91"/>
      <c r="F85" s="91"/>
      <c r="G85" s="91"/>
      <c r="H85" s="91"/>
      <c r="I85" s="91"/>
      <c r="J85" s="67"/>
      <c r="K85" s="67"/>
      <c r="L85" s="67"/>
      <c r="M85" s="67"/>
      <c r="N85" s="67"/>
      <c r="O85" s="67"/>
      <c r="P85" s="67"/>
      <c r="Q85" s="67"/>
      <c r="R85" s="67"/>
      <c r="S85" s="67"/>
      <c r="T85" s="67"/>
      <c r="U85" s="67"/>
      <c r="V85" s="67"/>
      <c r="W85" s="67"/>
      <c r="X85" s="91"/>
      <c r="Y85" s="91"/>
      <c r="Z85" s="91"/>
      <c r="AA85" s="91"/>
      <c r="AB85" s="91"/>
      <c r="AC85" s="47">
        <f t="shared" si="16"/>
        <v>0</v>
      </c>
      <c r="AD85" s="220">
        <f t="shared" si="17"/>
        <v>31</v>
      </c>
      <c r="AE85" s="241">
        <f t="shared" si="18"/>
        <v>42491</v>
      </c>
    </row>
    <row r="86" spans="1:31" s="19" customFormat="1" x14ac:dyDescent="0.15">
      <c r="A86" s="97"/>
      <c r="C86" s="29" t="s">
        <v>84</v>
      </c>
      <c r="D86" s="239">
        <v>6</v>
      </c>
      <c r="E86" s="91"/>
      <c r="F86" s="91"/>
      <c r="G86" s="91"/>
      <c r="H86" s="91"/>
      <c r="I86" s="91"/>
      <c r="J86" s="67"/>
      <c r="K86" s="67"/>
      <c r="L86" s="67"/>
      <c r="M86" s="67"/>
      <c r="N86" s="67"/>
      <c r="O86" s="67"/>
      <c r="P86" s="67"/>
      <c r="Q86" s="67"/>
      <c r="R86" s="67"/>
      <c r="S86" s="67"/>
      <c r="T86" s="67"/>
      <c r="U86" s="67"/>
      <c r="V86" s="67"/>
      <c r="W86" s="67"/>
      <c r="X86" s="91"/>
      <c r="Y86" s="91"/>
      <c r="Z86" s="91"/>
      <c r="AA86" s="91"/>
      <c r="AB86" s="91"/>
      <c r="AC86" s="47">
        <f t="shared" si="16"/>
        <v>0</v>
      </c>
      <c r="AD86" s="220">
        <f t="shared" si="17"/>
        <v>30</v>
      </c>
      <c r="AE86" s="241">
        <f t="shared" si="18"/>
        <v>42522</v>
      </c>
    </row>
    <row r="87" spans="1:31" s="19" customFormat="1" x14ac:dyDescent="0.15">
      <c r="A87" s="97"/>
      <c r="C87" s="29" t="s">
        <v>85</v>
      </c>
      <c r="D87" s="239">
        <v>7</v>
      </c>
      <c r="E87" s="91"/>
      <c r="F87" s="91"/>
      <c r="G87" s="91"/>
      <c r="H87" s="91"/>
      <c r="I87" s="91"/>
      <c r="J87" s="67"/>
      <c r="K87" s="67"/>
      <c r="L87" s="67"/>
      <c r="M87" s="67"/>
      <c r="N87" s="67"/>
      <c r="O87" s="67"/>
      <c r="P87" s="67"/>
      <c r="Q87" s="67"/>
      <c r="R87" s="67"/>
      <c r="S87" s="67"/>
      <c r="T87" s="67"/>
      <c r="U87" s="67"/>
      <c r="V87" s="67"/>
      <c r="W87" s="67"/>
      <c r="X87" s="91"/>
      <c r="Y87" s="91"/>
      <c r="Z87" s="91"/>
      <c r="AA87" s="91"/>
      <c r="AB87" s="91"/>
      <c r="AC87" s="47">
        <f t="shared" si="16"/>
        <v>0</v>
      </c>
      <c r="AD87" s="220">
        <f t="shared" si="17"/>
        <v>31</v>
      </c>
      <c r="AE87" s="241">
        <f t="shared" si="18"/>
        <v>42552</v>
      </c>
    </row>
    <row r="88" spans="1:31" s="19" customFormat="1" x14ac:dyDescent="0.15">
      <c r="A88" s="97"/>
      <c r="C88" s="29" t="s">
        <v>86</v>
      </c>
      <c r="D88" s="239">
        <v>8</v>
      </c>
      <c r="E88" s="91"/>
      <c r="F88" s="91"/>
      <c r="G88" s="91"/>
      <c r="H88" s="91"/>
      <c r="I88" s="91"/>
      <c r="J88" s="67"/>
      <c r="K88" s="67"/>
      <c r="L88" s="67"/>
      <c r="M88" s="67"/>
      <c r="N88" s="67"/>
      <c r="O88" s="67"/>
      <c r="P88" s="67"/>
      <c r="Q88" s="67"/>
      <c r="R88" s="67"/>
      <c r="S88" s="67"/>
      <c r="T88" s="67"/>
      <c r="U88" s="67"/>
      <c r="V88" s="67"/>
      <c r="W88" s="67"/>
      <c r="X88" s="91"/>
      <c r="Y88" s="91"/>
      <c r="Z88" s="91"/>
      <c r="AA88" s="91"/>
      <c r="AB88" s="91"/>
      <c r="AC88" s="47">
        <f t="shared" si="16"/>
        <v>0</v>
      </c>
      <c r="AD88" s="220">
        <f t="shared" si="17"/>
        <v>31</v>
      </c>
      <c r="AE88" s="241">
        <f t="shared" si="18"/>
        <v>42583</v>
      </c>
    </row>
    <row r="89" spans="1:31" s="19" customFormat="1" x14ac:dyDescent="0.15">
      <c r="A89" s="97"/>
      <c r="C89" s="29" t="s">
        <v>87</v>
      </c>
      <c r="D89" s="239">
        <v>9</v>
      </c>
      <c r="E89" s="91"/>
      <c r="F89" s="91"/>
      <c r="G89" s="91"/>
      <c r="H89" s="91"/>
      <c r="I89" s="91"/>
      <c r="J89" s="67"/>
      <c r="K89" s="67"/>
      <c r="L89" s="67"/>
      <c r="M89" s="67"/>
      <c r="N89" s="67"/>
      <c r="O89" s="67"/>
      <c r="P89" s="67"/>
      <c r="Q89" s="67"/>
      <c r="R89" s="67"/>
      <c r="S89" s="67"/>
      <c r="T89" s="67"/>
      <c r="U89" s="67"/>
      <c r="V89" s="67"/>
      <c r="W89" s="67"/>
      <c r="X89" s="91"/>
      <c r="Y89" s="91"/>
      <c r="Z89" s="91"/>
      <c r="AA89" s="91"/>
      <c r="AB89" s="91"/>
      <c r="AC89" s="47">
        <f t="shared" si="16"/>
        <v>0</v>
      </c>
      <c r="AD89" s="220">
        <f t="shared" si="17"/>
        <v>30</v>
      </c>
      <c r="AE89" s="241">
        <f t="shared" si="18"/>
        <v>42614</v>
      </c>
    </row>
    <row r="90" spans="1:31" s="19" customFormat="1" x14ac:dyDescent="0.15">
      <c r="A90" s="97"/>
      <c r="C90" s="29" t="s">
        <v>88</v>
      </c>
      <c r="D90" s="239">
        <v>10</v>
      </c>
      <c r="E90" s="91"/>
      <c r="F90" s="91"/>
      <c r="G90" s="91"/>
      <c r="H90" s="91"/>
      <c r="I90" s="91"/>
      <c r="J90" s="67"/>
      <c r="K90" s="67"/>
      <c r="L90" s="67"/>
      <c r="M90" s="67"/>
      <c r="N90" s="67"/>
      <c r="O90" s="67"/>
      <c r="P90" s="67"/>
      <c r="Q90" s="67"/>
      <c r="R90" s="67"/>
      <c r="S90" s="67"/>
      <c r="T90" s="67"/>
      <c r="U90" s="67"/>
      <c r="V90" s="67"/>
      <c r="W90" s="67"/>
      <c r="X90" s="91"/>
      <c r="Y90" s="91"/>
      <c r="Z90" s="91"/>
      <c r="AA90" s="91"/>
      <c r="AB90" s="91"/>
      <c r="AC90" s="47">
        <f t="shared" si="16"/>
        <v>0</v>
      </c>
      <c r="AD90" s="220">
        <f t="shared" si="17"/>
        <v>31</v>
      </c>
      <c r="AE90" s="241">
        <f t="shared" si="18"/>
        <v>42644</v>
      </c>
    </row>
    <row r="91" spans="1:31" s="19" customFormat="1" x14ac:dyDescent="0.15">
      <c r="A91" s="97"/>
      <c r="C91" s="29" t="s">
        <v>89</v>
      </c>
      <c r="D91" s="239">
        <v>11</v>
      </c>
      <c r="E91" s="91"/>
      <c r="F91" s="91"/>
      <c r="G91" s="91"/>
      <c r="H91" s="91"/>
      <c r="I91" s="91"/>
      <c r="J91" s="67"/>
      <c r="K91" s="67"/>
      <c r="L91" s="67"/>
      <c r="M91" s="67"/>
      <c r="N91" s="67"/>
      <c r="O91" s="67"/>
      <c r="P91" s="67"/>
      <c r="Q91" s="67"/>
      <c r="R91" s="67"/>
      <c r="S91" s="67"/>
      <c r="T91" s="67"/>
      <c r="U91" s="67"/>
      <c r="V91" s="67"/>
      <c r="W91" s="67"/>
      <c r="X91" s="91"/>
      <c r="Y91" s="91"/>
      <c r="Z91" s="91"/>
      <c r="AA91" s="91"/>
      <c r="AB91" s="91"/>
      <c r="AC91" s="47">
        <f t="shared" si="16"/>
        <v>0</v>
      </c>
      <c r="AD91" s="220">
        <f t="shared" si="17"/>
        <v>30</v>
      </c>
      <c r="AE91" s="241">
        <f t="shared" si="18"/>
        <v>42675</v>
      </c>
    </row>
    <row r="92" spans="1:31" s="19" customFormat="1" ht="14" thickBot="1" x14ac:dyDescent="0.2">
      <c r="A92" s="97"/>
      <c r="C92" s="29" t="s">
        <v>90</v>
      </c>
      <c r="D92" s="239">
        <v>12</v>
      </c>
      <c r="E92" s="91"/>
      <c r="F92" s="91"/>
      <c r="G92" s="91"/>
      <c r="H92" s="91"/>
      <c r="I92" s="91"/>
      <c r="J92" s="67"/>
      <c r="K92" s="67"/>
      <c r="L92" s="67"/>
      <c r="M92" s="67"/>
      <c r="N92" s="67"/>
      <c r="O92" s="67"/>
      <c r="P92" s="67"/>
      <c r="Q92" s="67"/>
      <c r="R92" s="67"/>
      <c r="S92" s="67"/>
      <c r="T92" s="67"/>
      <c r="U92" s="67"/>
      <c r="V92" s="67"/>
      <c r="W92" s="67"/>
      <c r="X92" s="91"/>
      <c r="Y92" s="91"/>
      <c r="Z92" s="91"/>
      <c r="AA92" s="91"/>
      <c r="AB92" s="91"/>
      <c r="AC92" s="47">
        <f t="shared" si="16"/>
        <v>0</v>
      </c>
      <c r="AD92" s="220">
        <f t="shared" si="17"/>
        <v>31</v>
      </c>
      <c r="AE92" s="241">
        <f t="shared" si="18"/>
        <v>42705</v>
      </c>
    </row>
    <row r="93" spans="1:31" s="19" customFormat="1" ht="14" thickBot="1" x14ac:dyDescent="0.2">
      <c r="A93" s="97"/>
      <c r="C93" s="37" t="s">
        <v>91</v>
      </c>
      <c r="D93" s="27"/>
      <c r="E93" s="26">
        <f t="shared" ref="E93:AB93" si="19">SUMPRODUCT(E81:E92,$AD81:$AD92)</f>
        <v>0</v>
      </c>
      <c r="F93" s="26">
        <f t="shared" si="19"/>
        <v>0</v>
      </c>
      <c r="G93" s="26">
        <f t="shared" si="19"/>
        <v>0</v>
      </c>
      <c r="H93" s="26">
        <f t="shared" si="19"/>
        <v>0</v>
      </c>
      <c r="I93" s="26">
        <f t="shared" si="19"/>
        <v>0</v>
      </c>
      <c r="J93" s="26">
        <f t="shared" si="19"/>
        <v>0</v>
      </c>
      <c r="K93" s="26">
        <f t="shared" si="19"/>
        <v>0</v>
      </c>
      <c r="L93" s="26">
        <f t="shared" si="19"/>
        <v>0</v>
      </c>
      <c r="M93" s="26">
        <f t="shared" si="19"/>
        <v>0</v>
      </c>
      <c r="N93" s="26">
        <f t="shared" si="19"/>
        <v>0</v>
      </c>
      <c r="O93" s="26">
        <f t="shared" si="19"/>
        <v>0</v>
      </c>
      <c r="P93" s="26">
        <f t="shared" si="19"/>
        <v>0</v>
      </c>
      <c r="Q93" s="26">
        <f t="shared" si="19"/>
        <v>0</v>
      </c>
      <c r="R93" s="26">
        <f t="shared" si="19"/>
        <v>0</v>
      </c>
      <c r="S93" s="26">
        <f t="shared" si="19"/>
        <v>0</v>
      </c>
      <c r="T93" s="26">
        <f t="shared" si="19"/>
        <v>0</v>
      </c>
      <c r="U93" s="26">
        <f t="shared" si="19"/>
        <v>0</v>
      </c>
      <c r="V93" s="26">
        <f t="shared" si="19"/>
        <v>0</v>
      </c>
      <c r="W93" s="26">
        <f t="shared" si="19"/>
        <v>0</v>
      </c>
      <c r="X93" s="26">
        <f t="shared" si="19"/>
        <v>0</v>
      </c>
      <c r="Y93" s="26">
        <f t="shared" si="19"/>
        <v>0</v>
      </c>
      <c r="Z93" s="26">
        <f t="shared" si="19"/>
        <v>0</v>
      </c>
      <c r="AA93" s="26">
        <f t="shared" si="19"/>
        <v>0</v>
      </c>
      <c r="AB93" s="26">
        <f t="shared" si="19"/>
        <v>0</v>
      </c>
      <c r="AC93" s="48">
        <f>SUM(AC81:AC92)</f>
        <v>0</v>
      </c>
      <c r="AD93" s="218"/>
      <c r="AE93" s="239"/>
    </row>
    <row r="94" spans="1:31" s="19" customFormat="1" ht="14" thickBot="1" x14ac:dyDescent="0.2">
      <c r="A94" s="97"/>
      <c r="C94" s="29"/>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49" t="str">
        <f>IF(AC93=SUM(E93:AB93),"","ERROR")</f>
        <v/>
      </c>
      <c r="AD94" s="218"/>
      <c r="AE94" s="239"/>
    </row>
    <row r="95" spans="1:31" s="19" customFormat="1" x14ac:dyDescent="0.15">
      <c r="A95" s="97"/>
      <c r="C95" s="29"/>
      <c r="D95" s="45"/>
      <c r="E95" s="28">
        <f>E78-1</f>
        <v>2015</v>
      </c>
      <c r="F95" s="27"/>
      <c r="G95" s="27"/>
      <c r="H95" s="27"/>
      <c r="I95" s="27"/>
      <c r="J95" s="27"/>
      <c r="K95" s="27"/>
      <c r="L95" s="27"/>
      <c r="M95" s="27"/>
      <c r="N95" s="27"/>
      <c r="O95" s="27"/>
      <c r="P95" s="27"/>
      <c r="Q95" s="27"/>
      <c r="R95" s="27"/>
      <c r="S95" s="27"/>
      <c r="T95" s="27"/>
      <c r="U95" s="27"/>
      <c r="V95" s="27"/>
      <c r="W95" s="27"/>
      <c r="X95" s="27"/>
      <c r="Y95" s="27"/>
      <c r="Z95" s="27"/>
      <c r="AA95" s="27"/>
      <c r="AB95" s="27"/>
      <c r="AC95" s="50"/>
      <c r="AD95" s="218"/>
      <c r="AE95" s="239"/>
    </row>
    <row r="96" spans="1:31" s="19" customFormat="1" x14ac:dyDescent="0.15">
      <c r="A96" s="97"/>
      <c r="C96" s="29"/>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50"/>
      <c r="AD96" s="218"/>
      <c r="AE96" s="239"/>
    </row>
    <row r="97" spans="1:31" s="19" customFormat="1" x14ac:dyDescent="0.15">
      <c r="A97" s="97"/>
      <c r="C97" s="29" t="s">
        <v>9</v>
      </c>
      <c r="D97" s="29"/>
      <c r="E97" s="89">
        <v>100</v>
      </c>
      <c r="F97" s="89">
        <v>200</v>
      </c>
      <c r="G97" s="89">
        <v>300</v>
      </c>
      <c r="H97" s="89">
        <v>400</v>
      </c>
      <c r="I97" s="89">
        <v>500</v>
      </c>
      <c r="J97" s="249">
        <v>600</v>
      </c>
      <c r="K97" s="249">
        <v>700</v>
      </c>
      <c r="L97" s="249">
        <v>800</v>
      </c>
      <c r="M97" s="249">
        <v>900</v>
      </c>
      <c r="N97" s="66">
        <v>1000</v>
      </c>
      <c r="O97" s="66">
        <v>1100</v>
      </c>
      <c r="P97" s="66">
        <v>1200</v>
      </c>
      <c r="Q97" s="66">
        <v>1300</v>
      </c>
      <c r="R97" s="66">
        <v>1400</v>
      </c>
      <c r="S97" s="66">
        <v>1500</v>
      </c>
      <c r="T97" s="66">
        <v>1600</v>
      </c>
      <c r="U97" s="66">
        <v>1700</v>
      </c>
      <c r="V97" s="66">
        <v>1800</v>
      </c>
      <c r="W97" s="66">
        <v>1900</v>
      </c>
      <c r="X97" s="90">
        <v>2000</v>
      </c>
      <c r="Y97" s="90">
        <v>2100</v>
      </c>
      <c r="Z97" s="90">
        <v>2200</v>
      </c>
      <c r="AA97" s="90">
        <v>2300</v>
      </c>
      <c r="AB97" s="90">
        <v>2400</v>
      </c>
      <c r="AC97" s="51" t="s">
        <v>79</v>
      </c>
      <c r="AD97" s="219" t="s">
        <v>162</v>
      </c>
      <c r="AE97" s="239"/>
    </row>
    <row r="98" spans="1:31" s="19" customFormat="1" x14ac:dyDescent="0.15">
      <c r="A98" s="97"/>
      <c r="C98" s="29" t="s">
        <v>80</v>
      </c>
      <c r="D98" s="239">
        <v>1</v>
      </c>
      <c r="E98" s="91"/>
      <c r="F98" s="91"/>
      <c r="G98" s="91"/>
      <c r="H98" s="91"/>
      <c r="I98" s="91"/>
      <c r="J98" s="67"/>
      <c r="K98" s="67"/>
      <c r="L98" s="67"/>
      <c r="M98" s="67"/>
      <c r="N98" s="67"/>
      <c r="O98" s="67"/>
      <c r="P98" s="67"/>
      <c r="Q98" s="67"/>
      <c r="R98" s="67"/>
      <c r="S98" s="67"/>
      <c r="T98" s="67"/>
      <c r="U98" s="67"/>
      <c r="V98" s="67"/>
      <c r="W98" s="67"/>
      <c r="X98" s="91"/>
      <c r="Y98" s="91"/>
      <c r="Z98" s="91"/>
      <c r="AA98" s="91"/>
      <c r="AB98" s="91"/>
      <c r="AC98" s="47">
        <f>SUM(E98:AB98)*AD98</f>
        <v>0</v>
      </c>
      <c r="AD98" s="220">
        <f>DAY(EOMONTH(AE98,0))</f>
        <v>31</v>
      </c>
      <c r="AE98" s="241">
        <f>DATE($E$95,D98,1)</f>
        <v>42005</v>
      </c>
    </row>
    <row r="99" spans="1:31" s="19" customFormat="1" x14ac:dyDescent="0.15">
      <c r="A99" s="97"/>
      <c r="C99" s="29" t="s">
        <v>81</v>
      </c>
      <c r="D99" s="239">
        <v>2</v>
      </c>
      <c r="E99" s="91"/>
      <c r="F99" s="91"/>
      <c r="G99" s="91"/>
      <c r="H99" s="91"/>
      <c r="I99" s="91"/>
      <c r="J99" s="67"/>
      <c r="K99" s="67"/>
      <c r="L99" s="67"/>
      <c r="M99" s="67"/>
      <c r="N99" s="67"/>
      <c r="O99" s="67"/>
      <c r="P99" s="67"/>
      <c r="Q99" s="67"/>
      <c r="R99" s="67"/>
      <c r="S99" s="67"/>
      <c r="T99" s="67"/>
      <c r="U99" s="67"/>
      <c r="V99" s="67"/>
      <c r="W99" s="67"/>
      <c r="X99" s="91"/>
      <c r="Y99" s="91"/>
      <c r="Z99" s="91"/>
      <c r="AA99" s="91"/>
      <c r="AB99" s="91"/>
      <c r="AC99" s="47">
        <f t="shared" ref="AC99:AC109" si="20">SUM(E99:AB99)*AD99</f>
        <v>0</v>
      </c>
      <c r="AD99" s="220">
        <f t="shared" ref="AD99:AD109" si="21">DAY(EOMONTH(AE99,0))</f>
        <v>28</v>
      </c>
      <c r="AE99" s="241">
        <f t="shared" ref="AE99:AE109" si="22">DATE($E$95,D99,1)</f>
        <v>42036</v>
      </c>
    </row>
    <row r="100" spans="1:31" s="19" customFormat="1" x14ac:dyDescent="0.15">
      <c r="A100" s="97"/>
      <c r="C100" s="29" t="s">
        <v>82</v>
      </c>
      <c r="D100" s="239">
        <v>3</v>
      </c>
      <c r="E100" s="91"/>
      <c r="F100" s="91"/>
      <c r="G100" s="91"/>
      <c r="H100" s="91"/>
      <c r="I100" s="91"/>
      <c r="J100" s="67"/>
      <c r="K100" s="67"/>
      <c r="L100" s="67"/>
      <c r="M100" s="67"/>
      <c r="N100" s="67"/>
      <c r="O100" s="67"/>
      <c r="P100" s="67"/>
      <c r="Q100" s="67"/>
      <c r="R100" s="67"/>
      <c r="S100" s="67"/>
      <c r="T100" s="67"/>
      <c r="U100" s="67"/>
      <c r="V100" s="67"/>
      <c r="W100" s="67"/>
      <c r="X100" s="91"/>
      <c r="Y100" s="91"/>
      <c r="Z100" s="91"/>
      <c r="AA100" s="91"/>
      <c r="AB100" s="91"/>
      <c r="AC100" s="47">
        <f t="shared" si="20"/>
        <v>0</v>
      </c>
      <c r="AD100" s="220">
        <f t="shared" si="21"/>
        <v>31</v>
      </c>
      <c r="AE100" s="241">
        <f t="shared" si="22"/>
        <v>42064</v>
      </c>
    </row>
    <row r="101" spans="1:31" s="19" customFormat="1" x14ac:dyDescent="0.15">
      <c r="A101" s="97"/>
      <c r="C101" s="29" t="s">
        <v>83</v>
      </c>
      <c r="D101" s="239">
        <v>4</v>
      </c>
      <c r="E101" s="91"/>
      <c r="F101" s="91"/>
      <c r="G101" s="91"/>
      <c r="H101" s="91"/>
      <c r="I101" s="91"/>
      <c r="J101" s="67"/>
      <c r="K101" s="67"/>
      <c r="L101" s="67"/>
      <c r="M101" s="67"/>
      <c r="N101" s="67"/>
      <c r="O101" s="67"/>
      <c r="P101" s="67"/>
      <c r="Q101" s="67"/>
      <c r="R101" s="67"/>
      <c r="S101" s="67"/>
      <c r="T101" s="67"/>
      <c r="U101" s="67"/>
      <c r="V101" s="67"/>
      <c r="W101" s="67"/>
      <c r="X101" s="91"/>
      <c r="Y101" s="91"/>
      <c r="Z101" s="91"/>
      <c r="AA101" s="91"/>
      <c r="AB101" s="91"/>
      <c r="AC101" s="47">
        <f t="shared" si="20"/>
        <v>0</v>
      </c>
      <c r="AD101" s="220">
        <f t="shared" si="21"/>
        <v>30</v>
      </c>
      <c r="AE101" s="241">
        <f t="shared" si="22"/>
        <v>42095</v>
      </c>
    </row>
    <row r="102" spans="1:31" s="19" customFormat="1" x14ac:dyDescent="0.15">
      <c r="A102" s="97"/>
      <c r="C102" s="29" t="s">
        <v>75</v>
      </c>
      <c r="D102" s="239">
        <v>5</v>
      </c>
      <c r="E102" s="91"/>
      <c r="F102" s="91"/>
      <c r="G102" s="91"/>
      <c r="H102" s="91"/>
      <c r="I102" s="91"/>
      <c r="J102" s="67"/>
      <c r="K102" s="67"/>
      <c r="L102" s="67"/>
      <c r="M102" s="67"/>
      <c r="N102" s="67"/>
      <c r="O102" s="67"/>
      <c r="P102" s="67"/>
      <c r="Q102" s="67"/>
      <c r="R102" s="67"/>
      <c r="S102" s="67"/>
      <c r="T102" s="67"/>
      <c r="U102" s="67"/>
      <c r="V102" s="67"/>
      <c r="W102" s="67"/>
      <c r="X102" s="91"/>
      <c r="Y102" s="91"/>
      <c r="Z102" s="91"/>
      <c r="AA102" s="91"/>
      <c r="AB102" s="91"/>
      <c r="AC102" s="47">
        <f t="shared" si="20"/>
        <v>0</v>
      </c>
      <c r="AD102" s="220">
        <f t="shared" si="21"/>
        <v>31</v>
      </c>
      <c r="AE102" s="241">
        <f t="shared" si="22"/>
        <v>42125</v>
      </c>
    </row>
    <row r="103" spans="1:31" s="19" customFormat="1" x14ac:dyDescent="0.15">
      <c r="A103" s="97"/>
      <c r="C103" s="29" t="s">
        <v>84</v>
      </c>
      <c r="D103" s="239">
        <v>6</v>
      </c>
      <c r="E103" s="91"/>
      <c r="F103" s="91"/>
      <c r="G103" s="91"/>
      <c r="H103" s="91"/>
      <c r="I103" s="91"/>
      <c r="J103" s="67"/>
      <c r="K103" s="67"/>
      <c r="L103" s="67"/>
      <c r="M103" s="67"/>
      <c r="N103" s="67"/>
      <c r="O103" s="67"/>
      <c r="P103" s="67"/>
      <c r="Q103" s="67"/>
      <c r="R103" s="67"/>
      <c r="S103" s="67"/>
      <c r="T103" s="67"/>
      <c r="U103" s="67"/>
      <c r="V103" s="67"/>
      <c r="W103" s="67"/>
      <c r="X103" s="91"/>
      <c r="Y103" s="91"/>
      <c r="Z103" s="91"/>
      <c r="AA103" s="91"/>
      <c r="AB103" s="91"/>
      <c r="AC103" s="47">
        <f t="shared" si="20"/>
        <v>0</v>
      </c>
      <c r="AD103" s="220">
        <f t="shared" si="21"/>
        <v>30</v>
      </c>
      <c r="AE103" s="241">
        <f t="shared" si="22"/>
        <v>42156</v>
      </c>
    </row>
    <row r="104" spans="1:31" s="19" customFormat="1" x14ac:dyDescent="0.15">
      <c r="A104" s="97"/>
      <c r="C104" s="29" t="s">
        <v>85</v>
      </c>
      <c r="D104" s="239">
        <v>7</v>
      </c>
      <c r="E104" s="91"/>
      <c r="F104" s="91"/>
      <c r="G104" s="91"/>
      <c r="H104" s="91"/>
      <c r="I104" s="91"/>
      <c r="J104" s="67"/>
      <c r="K104" s="67"/>
      <c r="L104" s="67"/>
      <c r="M104" s="67"/>
      <c r="N104" s="67"/>
      <c r="O104" s="67"/>
      <c r="P104" s="67"/>
      <c r="Q104" s="67"/>
      <c r="R104" s="67"/>
      <c r="S104" s="67"/>
      <c r="T104" s="67"/>
      <c r="U104" s="67"/>
      <c r="V104" s="67"/>
      <c r="W104" s="67"/>
      <c r="X104" s="91"/>
      <c r="Y104" s="91"/>
      <c r="Z104" s="91"/>
      <c r="AA104" s="91"/>
      <c r="AB104" s="91"/>
      <c r="AC104" s="47">
        <f t="shared" si="20"/>
        <v>0</v>
      </c>
      <c r="AD104" s="220">
        <f t="shared" si="21"/>
        <v>31</v>
      </c>
      <c r="AE104" s="241">
        <f t="shared" si="22"/>
        <v>42186</v>
      </c>
    </row>
    <row r="105" spans="1:31" s="19" customFormat="1" x14ac:dyDescent="0.15">
      <c r="A105" s="97"/>
      <c r="C105" s="29" t="s">
        <v>86</v>
      </c>
      <c r="D105" s="239">
        <v>8</v>
      </c>
      <c r="E105" s="91"/>
      <c r="F105" s="91"/>
      <c r="G105" s="91"/>
      <c r="H105" s="91"/>
      <c r="I105" s="91"/>
      <c r="J105" s="67"/>
      <c r="K105" s="67"/>
      <c r="L105" s="67"/>
      <c r="M105" s="67"/>
      <c r="N105" s="67"/>
      <c r="O105" s="67"/>
      <c r="P105" s="67"/>
      <c r="Q105" s="67"/>
      <c r="R105" s="67"/>
      <c r="S105" s="67"/>
      <c r="T105" s="67"/>
      <c r="U105" s="67"/>
      <c r="V105" s="67"/>
      <c r="W105" s="67"/>
      <c r="X105" s="91"/>
      <c r="Y105" s="91"/>
      <c r="Z105" s="91"/>
      <c r="AA105" s="91"/>
      <c r="AB105" s="91"/>
      <c r="AC105" s="47">
        <f t="shared" si="20"/>
        <v>0</v>
      </c>
      <c r="AD105" s="220">
        <f t="shared" si="21"/>
        <v>31</v>
      </c>
      <c r="AE105" s="241">
        <f t="shared" si="22"/>
        <v>42217</v>
      </c>
    </row>
    <row r="106" spans="1:31" s="19" customFormat="1" x14ac:dyDescent="0.15">
      <c r="A106" s="97"/>
      <c r="C106" s="29" t="s">
        <v>87</v>
      </c>
      <c r="D106" s="239">
        <v>9</v>
      </c>
      <c r="E106" s="91"/>
      <c r="F106" s="91"/>
      <c r="G106" s="91"/>
      <c r="H106" s="91"/>
      <c r="I106" s="91"/>
      <c r="J106" s="67"/>
      <c r="K106" s="67"/>
      <c r="L106" s="67"/>
      <c r="M106" s="67"/>
      <c r="N106" s="67"/>
      <c r="O106" s="67"/>
      <c r="P106" s="67"/>
      <c r="Q106" s="67"/>
      <c r="R106" s="67"/>
      <c r="S106" s="67"/>
      <c r="T106" s="67"/>
      <c r="U106" s="67"/>
      <c r="V106" s="67"/>
      <c r="W106" s="67"/>
      <c r="X106" s="91"/>
      <c r="Y106" s="91"/>
      <c r="Z106" s="91"/>
      <c r="AA106" s="91"/>
      <c r="AB106" s="91"/>
      <c r="AC106" s="47">
        <f t="shared" si="20"/>
        <v>0</v>
      </c>
      <c r="AD106" s="220">
        <f t="shared" si="21"/>
        <v>30</v>
      </c>
      <c r="AE106" s="241">
        <f t="shared" si="22"/>
        <v>42248</v>
      </c>
    </row>
    <row r="107" spans="1:31" s="19" customFormat="1" x14ac:dyDescent="0.15">
      <c r="A107" s="97"/>
      <c r="C107" s="29" t="s">
        <v>88</v>
      </c>
      <c r="D107" s="239">
        <v>10</v>
      </c>
      <c r="E107" s="91"/>
      <c r="F107" s="91"/>
      <c r="G107" s="91"/>
      <c r="H107" s="91"/>
      <c r="I107" s="91"/>
      <c r="J107" s="67"/>
      <c r="K107" s="67"/>
      <c r="L107" s="67"/>
      <c r="M107" s="67"/>
      <c r="N107" s="67"/>
      <c r="O107" s="67"/>
      <c r="P107" s="67"/>
      <c r="Q107" s="67"/>
      <c r="R107" s="67"/>
      <c r="S107" s="67"/>
      <c r="T107" s="67"/>
      <c r="U107" s="67"/>
      <c r="V107" s="67"/>
      <c r="W107" s="67"/>
      <c r="X107" s="91"/>
      <c r="Y107" s="91"/>
      <c r="Z107" s="91"/>
      <c r="AA107" s="91"/>
      <c r="AB107" s="91"/>
      <c r="AC107" s="47">
        <f t="shared" si="20"/>
        <v>0</v>
      </c>
      <c r="AD107" s="220">
        <f t="shared" si="21"/>
        <v>31</v>
      </c>
      <c r="AE107" s="241">
        <f t="shared" si="22"/>
        <v>42278</v>
      </c>
    </row>
    <row r="108" spans="1:31" s="19" customFormat="1" x14ac:dyDescent="0.15">
      <c r="A108" s="97"/>
      <c r="C108" s="29" t="s">
        <v>89</v>
      </c>
      <c r="D108" s="239">
        <v>11</v>
      </c>
      <c r="E108" s="91"/>
      <c r="F108" s="91"/>
      <c r="G108" s="91"/>
      <c r="H108" s="91"/>
      <c r="I108" s="91"/>
      <c r="J108" s="67"/>
      <c r="K108" s="67"/>
      <c r="L108" s="67"/>
      <c r="M108" s="67"/>
      <c r="N108" s="67"/>
      <c r="O108" s="67"/>
      <c r="P108" s="67"/>
      <c r="Q108" s="67"/>
      <c r="R108" s="67"/>
      <c r="S108" s="67"/>
      <c r="T108" s="67"/>
      <c r="U108" s="67"/>
      <c r="V108" s="67"/>
      <c r="W108" s="67"/>
      <c r="X108" s="91"/>
      <c r="Y108" s="91"/>
      <c r="Z108" s="91"/>
      <c r="AA108" s="91"/>
      <c r="AB108" s="91"/>
      <c r="AC108" s="47">
        <f t="shared" si="20"/>
        <v>0</v>
      </c>
      <c r="AD108" s="220">
        <f t="shared" si="21"/>
        <v>30</v>
      </c>
      <c r="AE108" s="241">
        <f t="shared" si="22"/>
        <v>42309</v>
      </c>
    </row>
    <row r="109" spans="1:31" s="19" customFormat="1" ht="14" thickBot="1" x14ac:dyDescent="0.2">
      <c r="A109" s="97"/>
      <c r="C109" s="29" t="s">
        <v>90</v>
      </c>
      <c r="D109" s="239">
        <v>12</v>
      </c>
      <c r="E109" s="91"/>
      <c r="F109" s="91"/>
      <c r="G109" s="91"/>
      <c r="H109" s="91"/>
      <c r="I109" s="91"/>
      <c r="J109" s="67"/>
      <c r="K109" s="67"/>
      <c r="L109" s="67"/>
      <c r="M109" s="67"/>
      <c r="N109" s="67"/>
      <c r="O109" s="67"/>
      <c r="P109" s="67"/>
      <c r="Q109" s="67"/>
      <c r="R109" s="67"/>
      <c r="S109" s="67"/>
      <c r="T109" s="67"/>
      <c r="U109" s="67"/>
      <c r="V109" s="67"/>
      <c r="W109" s="67"/>
      <c r="X109" s="91"/>
      <c r="Y109" s="91"/>
      <c r="Z109" s="91"/>
      <c r="AA109" s="91"/>
      <c r="AB109" s="91"/>
      <c r="AC109" s="47">
        <f t="shared" si="20"/>
        <v>0</v>
      </c>
      <c r="AD109" s="220">
        <f t="shared" si="21"/>
        <v>31</v>
      </c>
      <c r="AE109" s="241">
        <f t="shared" si="22"/>
        <v>42339</v>
      </c>
    </row>
    <row r="110" spans="1:31" s="19" customFormat="1" ht="14" thickBot="1" x14ac:dyDescent="0.2">
      <c r="A110" s="97"/>
      <c r="C110" s="37" t="s">
        <v>91</v>
      </c>
      <c r="D110" s="27"/>
      <c r="E110" s="26">
        <f t="shared" ref="E110:AB110" si="23">SUMPRODUCT(E98:E109,$AD98:$AD109)</f>
        <v>0</v>
      </c>
      <c r="F110" s="26">
        <f t="shared" si="23"/>
        <v>0</v>
      </c>
      <c r="G110" s="26">
        <f t="shared" si="23"/>
        <v>0</v>
      </c>
      <c r="H110" s="26">
        <f t="shared" si="23"/>
        <v>0</v>
      </c>
      <c r="I110" s="26">
        <f t="shared" si="23"/>
        <v>0</v>
      </c>
      <c r="J110" s="26">
        <f t="shared" si="23"/>
        <v>0</v>
      </c>
      <c r="K110" s="26">
        <f t="shared" si="23"/>
        <v>0</v>
      </c>
      <c r="L110" s="26">
        <f t="shared" si="23"/>
        <v>0</v>
      </c>
      <c r="M110" s="26">
        <f t="shared" si="23"/>
        <v>0</v>
      </c>
      <c r="N110" s="26">
        <f t="shared" si="23"/>
        <v>0</v>
      </c>
      <c r="O110" s="26">
        <f t="shared" si="23"/>
        <v>0</v>
      </c>
      <c r="P110" s="26">
        <f t="shared" si="23"/>
        <v>0</v>
      </c>
      <c r="Q110" s="26">
        <f t="shared" si="23"/>
        <v>0</v>
      </c>
      <c r="R110" s="26">
        <f t="shared" si="23"/>
        <v>0</v>
      </c>
      <c r="S110" s="26">
        <f t="shared" si="23"/>
        <v>0</v>
      </c>
      <c r="T110" s="26">
        <f t="shared" si="23"/>
        <v>0</v>
      </c>
      <c r="U110" s="26">
        <f t="shared" si="23"/>
        <v>0</v>
      </c>
      <c r="V110" s="26">
        <f t="shared" si="23"/>
        <v>0</v>
      </c>
      <c r="W110" s="26">
        <f t="shared" si="23"/>
        <v>0</v>
      </c>
      <c r="X110" s="26">
        <f t="shared" si="23"/>
        <v>0</v>
      </c>
      <c r="Y110" s="26">
        <f t="shared" si="23"/>
        <v>0</v>
      </c>
      <c r="Z110" s="26">
        <f t="shared" si="23"/>
        <v>0</v>
      </c>
      <c r="AA110" s="26">
        <f t="shared" si="23"/>
        <v>0</v>
      </c>
      <c r="AB110" s="26">
        <f t="shared" si="23"/>
        <v>0</v>
      </c>
      <c r="AC110" s="48">
        <f>SUM(AC98:AC109)</f>
        <v>0</v>
      </c>
      <c r="AD110" s="221"/>
      <c r="AE110" s="239"/>
    </row>
    <row r="111" spans="1:31" s="19" customFormat="1" ht="14" thickBot="1" x14ac:dyDescent="0.2">
      <c r="A111" s="97"/>
      <c r="C111" s="29"/>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49" t="str">
        <f>IF(AC110=SUM(E110:AB110),"","ERROR")</f>
        <v/>
      </c>
      <c r="AD111" s="221"/>
      <c r="AE111" s="239"/>
    </row>
    <row r="112" spans="1:31" s="19" customFormat="1" x14ac:dyDescent="0.15">
      <c r="A112" s="97"/>
      <c r="C112" s="29"/>
      <c r="D112" s="45"/>
      <c r="E112" s="28">
        <f>E95-1</f>
        <v>2014</v>
      </c>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50"/>
      <c r="AD112" s="221"/>
      <c r="AE112" s="239"/>
    </row>
    <row r="113" spans="1:31" s="19" customFormat="1" x14ac:dyDescent="0.15">
      <c r="A113" s="97"/>
      <c r="C113" s="29"/>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c r="AC113" s="50"/>
      <c r="AD113" s="221"/>
      <c r="AE113" s="239"/>
    </row>
    <row r="114" spans="1:31" s="19" customFormat="1" x14ac:dyDescent="0.15">
      <c r="A114" s="97"/>
      <c r="C114" s="29" t="s">
        <v>9</v>
      </c>
      <c r="D114" s="29"/>
      <c r="E114" s="89">
        <v>100</v>
      </c>
      <c r="F114" s="89">
        <v>200</v>
      </c>
      <c r="G114" s="89">
        <v>300</v>
      </c>
      <c r="H114" s="89">
        <v>400</v>
      </c>
      <c r="I114" s="89">
        <v>500</v>
      </c>
      <c r="J114" s="249">
        <v>600</v>
      </c>
      <c r="K114" s="249">
        <v>700</v>
      </c>
      <c r="L114" s="249">
        <v>800</v>
      </c>
      <c r="M114" s="249">
        <v>900</v>
      </c>
      <c r="N114" s="66">
        <v>1000</v>
      </c>
      <c r="O114" s="66">
        <v>1100</v>
      </c>
      <c r="P114" s="66">
        <v>1200</v>
      </c>
      <c r="Q114" s="66">
        <v>1300</v>
      </c>
      <c r="R114" s="66">
        <v>1400</v>
      </c>
      <c r="S114" s="66">
        <v>1500</v>
      </c>
      <c r="T114" s="66">
        <v>1600</v>
      </c>
      <c r="U114" s="66">
        <v>1700</v>
      </c>
      <c r="V114" s="66">
        <v>1800</v>
      </c>
      <c r="W114" s="66">
        <v>1900</v>
      </c>
      <c r="X114" s="90">
        <v>2000</v>
      </c>
      <c r="Y114" s="90">
        <v>2100</v>
      </c>
      <c r="Z114" s="90">
        <v>2200</v>
      </c>
      <c r="AA114" s="90">
        <v>2300</v>
      </c>
      <c r="AB114" s="90">
        <v>2400</v>
      </c>
      <c r="AC114" s="51" t="s">
        <v>79</v>
      </c>
      <c r="AD114" s="219" t="s">
        <v>162</v>
      </c>
      <c r="AE114" s="239"/>
    </row>
    <row r="115" spans="1:31" s="19" customFormat="1" x14ac:dyDescent="0.15">
      <c r="A115" s="97"/>
      <c r="C115" s="29" t="s">
        <v>80</v>
      </c>
      <c r="D115" s="239">
        <v>1</v>
      </c>
      <c r="E115" s="91"/>
      <c r="F115" s="91"/>
      <c r="G115" s="91"/>
      <c r="H115" s="91"/>
      <c r="I115" s="91"/>
      <c r="J115" s="67"/>
      <c r="K115" s="67"/>
      <c r="L115" s="67"/>
      <c r="M115" s="67"/>
      <c r="N115" s="67"/>
      <c r="O115" s="67"/>
      <c r="P115" s="67"/>
      <c r="Q115" s="67"/>
      <c r="R115" s="67"/>
      <c r="S115" s="67"/>
      <c r="T115" s="67"/>
      <c r="U115" s="67"/>
      <c r="V115" s="67"/>
      <c r="W115" s="67"/>
      <c r="X115" s="91"/>
      <c r="Y115" s="91"/>
      <c r="Z115" s="91"/>
      <c r="AA115" s="91"/>
      <c r="AB115" s="91"/>
      <c r="AC115" s="47">
        <f>SUM(E115:AB115)*AD115</f>
        <v>0</v>
      </c>
      <c r="AD115" s="220">
        <f>DAY(EOMONTH(AE115,0))</f>
        <v>31</v>
      </c>
      <c r="AE115" s="241">
        <f>DATE($E$112,D115,1)</f>
        <v>41640</v>
      </c>
    </row>
    <row r="116" spans="1:31" s="19" customFormat="1" x14ac:dyDescent="0.15">
      <c r="A116" s="97"/>
      <c r="C116" s="29" t="s">
        <v>81</v>
      </c>
      <c r="D116" s="239">
        <v>2</v>
      </c>
      <c r="E116" s="91"/>
      <c r="F116" s="91"/>
      <c r="G116" s="91"/>
      <c r="H116" s="91"/>
      <c r="I116" s="91"/>
      <c r="J116" s="67"/>
      <c r="K116" s="67"/>
      <c r="L116" s="67"/>
      <c r="M116" s="67"/>
      <c r="N116" s="67"/>
      <c r="O116" s="67"/>
      <c r="P116" s="67"/>
      <c r="Q116" s="67"/>
      <c r="R116" s="67"/>
      <c r="S116" s="67"/>
      <c r="T116" s="67"/>
      <c r="U116" s="67"/>
      <c r="V116" s="67"/>
      <c r="W116" s="67"/>
      <c r="X116" s="91"/>
      <c r="Y116" s="91"/>
      <c r="Z116" s="91"/>
      <c r="AA116" s="91"/>
      <c r="AB116" s="91"/>
      <c r="AC116" s="47">
        <f t="shared" ref="AC116:AC126" si="24">SUM(E116:AB116)*AD116</f>
        <v>0</v>
      </c>
      <c r="AD116" s="220">
        <f t="shared" ref="AD116:AD126" si="25">DAY(EOMONTH(AE116,0))</f>
        <v>28</v>
      </c>
      <c r="AE116" s="241">
        <f t="shared" ref="AE116:AE126" si="26">DATE($E$112,D116,1)</f>
        <v>41671</v>
      </c>
    </row>
    <row r="117" spans="1:31" s="19" customFormat="1" x14ac:dyDescent="0.15">
      <c r="A117" s="97"/>
      <c r="C117" s="29" t="s">
        <v>82</v>
      </c>
      <c r="D117" s="239">
        <v>3</v>
      </c>
      <c r="E117" s="91"/>
      <c r="F117" s="91"/>
      <c r="G117" s="91"/>
      <c r="H117" s="91"/>
      <c r="I117" s="91"/>
      <c r="J117" s="67"/>
      <c r="K117" s="67"/>
      <c r="L117" s="67"/>
      <c r="M117" s="67"/>
      <c r="N117" s="67"/>
      <c r="O117" s="67"/>
      <c r="P117" s="67"/>
      <c r="Q117" s="67"/>
      <c r="R117" s="67"/>
      <c r="S117" s="67"/>
      <c r="T117" s="67"/>
      <c r="U117" s="67"/>
      <c r="V117" s="67"/>
      <c r="W117" s="67"/>
      <c r="X117" s="91"/>
      <c r="Y117" s="91"/>
      <c r="Z117" s="91"/>
      <c r="AA117" s="91"/>
      <c r="AB117" s="91"/>
      <c r="AC117" s="47">
        <f t="shared" si="24"/>
        <v>0</v>
      </c>
      <c r="AD117" s="220">
        <f t="shared" si="25"/>
        <v>31</v>
      </c>
      <c r="AE117" s="241">
        <f t="shared" si="26"/>
        <v>41699</v>
      </c>
    </row>
    <row r="118" spans="1:31" s="19" customFormat="1" x14ac:dyDescent="0.15">
      <c r="A118" s="97"/>
      <c r="C118" s="29" t="s">
        <v>83</v>
      </c>
      <c r="D118" s="239">
        <v>4</v>
      </c>
      <c r="E118" s="91"/>
      <c r="F118" s="91"/>
      <c r="G118" s="91"/>
      <c r="H118" s="91"/>
      <c r="I118" s="91"/>
      <c r="J118" s="67"/>
      <c r="K118" s="67"/>
      <c r="L118" s="67"/>
      <c r="M118" s="67"/>
      <c r="N118" s="67"/>
      <c r="O118" s="67"/>
      <c r="P118" s="67"/>
      <c r="Q118" s="67"/>
      <c r="R118" s="67"/>
      <c r="S118" s="67"/>
      <c r="T118" s="67"/>
      <c r="U118" s="67"/>
      <c r="V118" s="67"/>
      <c r="W118" s="67"/>
      <c r="X118" s="91"/>
      <c r="Y118" s="91"/>
      <c r="Z118" s="91"/>
      <c r="AA118" s="91"/>
      <c r="AB118" s="91"/>
      <c r="AC118" s="47">
        <f t="shared" si="24"/>
        <v>0</v>
      </c>
      <c r="AD118" s="220">
        <f t="shared" si="25"/>
        <v>30</v>
      </c>
      <c r="AE118" s="241">
        <f t="shared" si="26"/>
        <v>41730</v>
      </c>
    </row>
    <row r="119" spans="1:31" s="19" customFormat="1" x14ac:dyDescent="0.15">
      <c r="A119" s="97"/>
      <c r="C119" s="29" t="s">
        <v>75</v>
      </c>
      <c r="D119" s="239">
        <v>5</v>
      </c>
      <c r="E119" s="91"/>
      <c r="F119" s="91"/>
      <c r="G119" s="91"/>
      <c r="H119" s="91"/>
      <c r="I119" s="91"/>
      <c r="J119" s="67"/>
      <c r="K119" s="67"/>
      <c r="L119" s="67"/>
      <c r="M119" s="67"/>
      <c r="N119" s="67"/>
      <c r="O119" s="67"/>
      <c r="P119" s="67"/>
      <c r="Q119" s="67"/>
      <c r="R119" s="67"/>
      <c r="S119" s="67"/>
      <c r="T119" s="67"/>
      <c r="U119" s="67"/>
      <c r="V119" s="67"/>
      <c r="W119" s="67"/>
      <c r="X119" s="91"/>
      <c r="Y119" s="91"/>
      <c r="Z119" s="91"/>
      <c r="AA119" s="91"/>
      <c r="AB119" s="91"/>
      <c r="AC119" s="47">
        <f>SUM(E119:AB119)*AD119</f>
        <v>0</v>
      </c>
      <c r="AD119" s="220">
        <f t="shared" si="25"/>
        <v>31</v>
      </c>
      <c r="AE119" s="241">
        <f t="shared" si="26"/>
        <v>41760</v>
      </c>
    </row>
    <row r="120" spans="1:31" s="19" customFormat="1" x14ac:dyDescent="0.15">
      <c r="A120" s="97"/>
      <c r="C120" s="29" t="s">
        <v>84</v>
      </c>
      <c r="D120" s="239">
        <v>6</v>
      </c>
      <c r="E120" s="91"/>
      <c r="F120" s="91"/>
      <c r="G120" s="91"/>
      <c r="H120" s="91"/>
      <c r="I120" s="91"/>
      <c r="J120" s="67"/>
      <c r="K120" s="67"/>
      <c r="L120" s="67"/>
      <c r="M120" s="67"/>
      <c r="N120" s="67"/>
      <c r="O120" s="67"/>
      <c r="P120" s="67"/>
      <c r="Q120" s="67"/>
      <c r="R120" s="67"/>
      <c r="S120" s="67"/>
      <c r="T120" s="67"/>
      <c r="U120" s="67"/>
      <c r="V120" s="67"/>
      <c r="W120" s="67"/>
      <c r="X120" s="91"/>
      <c r="Y120" s="91"/>
      <c r="Z120" s="91"/>
      <c r="AA120" s="91"/>
      <c r="AB120" s="91"/>
      <c r="AC120" s="47">
        <f t="shared" si="24"/>
        <v>0</v>
      </c>
      <c r="AD120" s="220">
        <f t="shared" si="25"/>
        <v>30</v>
      </c>
      <c r="AE120" s="241">
        <f t="shared" si="26"/>
        <v>41791</v>
      </c>
    </row>
    <row r="121" spans="1:31" s="19" customFormat="1" x14ac:dyDescent="0.15">
      <c r="A121" s="97"/>
      <c r="C121" s="29" t="s">
        <v>85</v>
      </c>
      <c r="D121" s="239">
        <v>7</v>
      </c>
      <c r="E121" s="91"/>
      <c r="F121" s="91"/>
      <c r="G121" s="91"/>
      <c r="H121" s="91"/>
      <c r="I121" s="91"/>
      <c r="J121" s="67"/>
      <c r="K121" s="67"/>
      <c r="L121" s="67"/>
      <c r="M121" s="67"/>
      <c r="N121" s="67"/>
      <c r="O121" s="67"/>
      <c r="P121" s="67"/>
      <c r="Q121" s="67"/>
      <c r="R121" s="67"/>
      <c r="S121" s="67"/>
      <c r="T121" s="67"/>
      <c r="U121" s="67"/>
      <c r="V121" s="67"/>
      <c r="W121" s="67"/>
      <c r="X121" s="91"/>
      <c r="Y121" s="91"/>
      <c r="Z121" s="91"/>
      <c r="AA121" s="91"/>
      <c r="AB121" s="91"/>
      <c r="AC121" s="47">
        <f t="shared" si="24"/>
        <v>0</v>
      </c>
      <c r="AD121" s="220">
        <f t="shared" si="25"/>
        <v>31</v>
      </c>
      <c r="AE121" s="241">
        <f t="shared" si="26"/>
        <v>41821</v>
      </c>
    </row>
    <row r="122" spans="1:31" s="19" customFormat="1" x14ac:dyDescent="0.15">
      <c r="A122" s="97"/>
      <c r="C122" s="29" t="s">
        <v>86</v>
      </c>
      <c r="D122" s="239">
        <v>8</v>
      </c>
      <c r="E122" s="91"/>
      <c r="F122" s="91"/>
      <c r="G122" s="91"/>
      <c r="H122" s="91"/>
      <c r="I122" s="91"/>
      <c r="J122" s="67"/>
      <c r="K122" s="67"/>
      <c r="L122" s="67"/>
      <c r="M122" s="67"/>
      <c r="N122" s="67"/>
      <c r="O122" s="67"/>
      <c r="P122" s="67"/>
      <c r="Q122" s="67"/>
      <c r="R122" s="67"/>
      <c r="S122" s="67"/>
      <c r="T122" s="67"/>
      <c r="U122" s="67"/>
      <c r="V122" s="67"/>
      <c r="W122" s="67"/>
      <c r="X122" s="91"/>
      <c r="Y122" s="91"/>
      <c r="Z122" s="91"/>
      <c r="AA122" s="91"/>
      <c r="AB122" s="91"/>
      <c r="AC122" s="47">
        <f t="shared" si="24"/>
        <v>0</v>
      </c>
      <c r="AD122" s="220">
        <f t="shared" si="25"/>
        <v>31</v>
      </c>
      <c r="AE122" s="241">
        <f t="shared" si="26"/>
        <v>41852</v>
      </c>
    </row>
    <row r="123" spans="1:31" s="19" customFormat="1" x14ac:dyDescent="0.15">
      <c r="A123" s="97"/>
      <c r="C123" s="29" t="s">
        <v>87</v>
      </c>
      <c r="D123" s="239">
        <v>9</v>
      </c>
      <c r="E123" s="91"/>
      <c r="F123" s="91"/>
      <c r="G123" s="91"/>
      <c r="H123" s="91"/>
      <c r="I123" s="91"/>
      <c r="J123" s="67"/>
      <c r="K123" s="67"/>
      <c r="L123" s="67"/>
      <c r="M123" s="67"/>
      <c r="N123" s="67"/>
      <c r="O123" s="67"/>
      <c r="P123" s="67"/>
      <c r="Q123" s="67"/>
      <c r="R123" s="67"/>
      <c r="S123" s="67"/>
      <c r="T123" s="67"/>
      <c r="U123" s="67"/>
      <c r="V123" s="67"/>
      <c r="W123" s="67"/>
      <c r="X123" s="91"/>
      <c r="Y123" s="91"/>
      <c r="Z123" s="91"/>
      <c r="AA123" s="91"/>
      <c r="AB123" s="91"/>
      <c r="AC123" s="47">
        <f t="shared" si="24"/>
        <v>0</v>
      </c>
      <c r="AD123" s="220">
        <f t="shared" si="25"/>
        <v>30</v>
      </c>
      <c r="AE123" s="241">
        <f t="shared" si="26"/>
        <v>41883</v>
      </c>
    </row>
    <row r="124" spans="1:31" s="19" customFormat="1" x14ac:dyDescent="0.15">
      <c r="A124" s="97"/>
      <c r="C124" s="29" t="s">
        <v>88</v>
      </c>
      <c r="D124" s="239">
        <v>10</v>
      </c>
      <c r="E124" s="91"/>
      <c r="F124" s="91"/>
      <c r="G124" s="91"/>
      <c r="H124" s="91"/>
      <c r="I124" s="91"/>
      <c r="J124" s="67"/>
      <c r="K124" s="67"/>
      <c r="L124" s="67"/>
      <c r="M124" s="67"/>
      <c r="N124" s="67"/>
      <c r="O124" s="67"/>
      <c r="P124" s="67"/>
      <c r="Q124" s="67"/>
      <c r="R124" s="67"/>
      <c r="S124" s="67"/>
      <c r="T124" s="67"/>
      <c r="U124" s="67"/>
      <c r="V124" s="67"/>
      <c r="W124" s="67"/>
      <c r="X124" s="91"/>
      <c r="Y124" s="91"/>
      <c r="Z124" s="91"/>
      <c r="AA124" s="91"/>
      <c r="AB124" s="91"/>
      <c r="AC124" s="47">
        <f t="shared" si="24"/>
        <v>0</v>
      </c>
      <c r="AD124" s="220">
        <f t="shared" si="25"/>
        <v>31</v>
      </c>
      <c r="AE124" s="241">
        <f t="shared" si="26"/>
        <v>41913</v>
      </c>
    </row>
    <row r="125" spans="1:31" s="19" customFormat="1" x14ac:dyDescent="0.15">
      <c r="A125" s="97"/>
      <c r="C125" s="29" t="s">
        <v>89</v>
      </c>
      <c r="D125" s="239">
        <v>11</v>
      </c>
      <c r="E125" s="91"/>
      <c r="F125" s="91"/>
      <c r="G125" s="91"/>
      <c r="H125" s="91"/>
      <c r="I125" s="91"/>
      <c r="J125" s="67"/>
      <c r="K125" s="67"/>
      <c r="L125" s="67"/>
      <c r="M125" s="67"/>
      <c r="N125" s="67"/>
      <c r="O125" s="67"/>
      <c r="P125" s="67"/>
      <c r="Q125" s="67"/>
      <c r="R125" s="67"/>
      <c r="S125" s="67"/>
      <c r="T125" s="67"/>
      <c r="U125" s="67"/>
      <c r="V125" s="67"/>
      <c r="W125" s="67"/>
      <c r="X125" s="91"/>
      <c r="Y125" s="91"/>
      <c r="Z125" s="91"/>
      <c r="AA125" s="91"/>
      <c r="AB125" s="91"/>
      <c r="AC125" s="47">
        <f t="shared" si="24"/>
        <v>0</v>
      </c>
      <c r="AD125" s="220">
        <f t="shared" si="25"/>
        <v>30</v>
      </c>
      <c r="AE125" s="241">
        <f t="shared" si="26"/>
        <v>41944</v>
      </c>
    </row>
    <row r="126" spans="1:31" s="19" customFormat="1" ht="14" thickBot="1" x14ac:dyDescent="0.2">
      <c r="A126" s="97"/>
      <c r="C126" s="29" t="s">
        <v>90</v>
      </c>
      <c r="D126" s="239">
        <v>12</v>
      </c>
      <c r="E126" s="91"/>
      <c r="F126" s="91"/>
      <c r="G126" s="91"/>
      <c r="H126" s="91"/>
      <c r="I126" s="91"/>
      <c r="J126" s="67"/>
      <c r="K126" s="67"/>
      <c r="L126" s="67"/>
      <c r="M126" s="67"/>
      <c r="N126" s="67"/>
      <c r="O126" s="67"/>
      <c r="P126" s="67"/>
      <c r="Q126" s="67"/>
      <c r="R126" s="67"/>
      <c r="S126" s="67"/>
      <c r="T126" s="67"/>
      <c r="U126" s="67"/>
      <c r="V126" s="67"/>
      <c r="W126" s="67"/>
      <c r="X126" s="91"/>
      <c r="Y126" s="91"/>
      <c r="Z126" s="91"/>
      <c r="AA126" s="91"/>
      <c r="AB126" s="91"/>
      <c r="AC126" s="47">
        <f t="shared" si="24"/>
        <v>0</v>
      </c>
      <c r="AD126" s="220">
        <f t="shared" si="25"/>
        <v>31</v>
      </c>
      <c r="AE126" s="241">
        <f t="shared" si="26"/>
        <v>41974</v>
      </c>
    </row>
    <row r="127" spans="1:31" s="19" customFormat="1" ht="14" thickBot="1" x14ac:dyDescent="0.2">
      <c r="A127" s="97"/>
      <c r="C127" s="37" t="s">
        <v>91</v>
      </c>
      <c r="D127" s="27"/>
      <c r="E127" s="26">
        <f t="shared" ref="E127:AB127" si="27">SUMPRODUCT(E115:E126,$AD115:$AD126)</f>
        <v>0</v>
      </c>
      <c r="F127" s="26">
        <f t="shared" si="27"/>
        <v>0</v>
      </c>
      <c r="G127" s="26">
        <f t="shared" si="27"/>
        <v>0</v>
      </c>
      <c r="H127" s="26">
        <f t="shared" si="27"/>
        <v>0</v>
      </c>
      <c r="I127" s="26">
        <f t="shared" si="27"/>
        <v>0</v>
      </c>
      <c r="J127" s="26">
        <f t="shared" si="27"/>
        <v>0</v>
      </c>
      <c r="K127" s="26">
        <f t="shared" si="27"/>
        <v>0</v>
      </c>
      <c r="L127" s="26">
        <f t="shared" si="27"/>
        <v>0</v>
      </c>
      <c r="M127" s="26">
        <f t="shared" si="27"/>
        <v>0</v>
      </c>
      <c r="N127" s="26">
        <f t="shared" si="27"/>
        <v>0</v>
      </c>
      <c r="O127" s="26">
        <f t="shared" si="27"/>
        <v>0</v>
      </c>
      <c r="P127" s="26">
        <f t="shared" si="27"/>
        <v>0</v>
      </c>
      <c r="Q127" s="26">
        <f t="shared" si="27"/>
        <v>0</v>
      </c>
      <c r="R127" s="26">
        <f t="shared" si="27"/>
        <v>0</v>
      </c>
      <c r="S127" s="26">
        <f t="shared" si="27"/>
        <v>0</v>
      </c>
      <c r="T127" s="26">
        <f t="shared" si="27"/>
        <v>0</v>
      </c>
      <c r="U127" s="26">
        <f t="shared" si="27"/>
        <v>0</v>
      </c>
      <c r="V127" s="26">
        <f t="shared" si="27"/>
        <v>0</v>
      </c>
      <c r="W127" s="26">
        <f t="shared" si="27"/>
        <v>0</v>
      </c>
      <c r="X127" s="26">
        <f t="shared" si="27"/>
        <v>0</v>
      </c>
      <c r="Y127" s="26">
        <f t="shared" si="27"/>
        <v>0</v>
      </c>
      <c r="Z127" s="26">
        <f t="shared" si="27"/>
        <v>0</v>
      </c>
      <c r="AA127" s="26">
        <f t="shared" si="27"/>
        <v>0</v>
      </c>
      <c r="AB127" s="26">
        <f t="shared" si="27"/>
        <v>0</v>
      </c>
      <c r="AC127" s="48">
        <f>SUM(AC115:AC126)</f>
        <v>0</v>
      </c>
      <c r="AD127" s="221"/>
      <c r="AE127" s="239"/>
    </row>
    <row r="128" spans="1:31" s="19" customFormat="1" ht="14" thickBot="1" x14ac:dyDescent="0.2">
      <c r="A128" s="97"/>
      <c r="C128" s="29"/>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49" t="str">
        <f>IF(AC127=SUM(E127:AB127),"","ERROR")</f>
        <v/>
      </c>
      <c r="AD128" s="221"/>
      <c r="AE128" s="239"/>
    </row>
    <row r="129" spans="1:31" s="19" customFormat="1" x14ac:dyDescent="0.15">
      <c r="A129" s="97"/>
      <c r="C129" s="29"/>
      <c r="D129" s="45"/>
      <c r="E129" s="28">
        <f>E112-1</f>
        <v>2013</v>
      </c>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50"/>
      <c r="AD129" s="221"/>
      <c r="AE129" s="239"/>
    </row>
    <row r="130" spans="1:31" s="19" customFormat="1" x14ac:dyDescent="0.15">
      <c r="A130" s="97"/>
      <c r="C130" s="29"/>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50"/>
      <c r="AD130" s="221"/>
      <c r="AE130" s="239"/>
    </row>
    <row r="131" spans="1:31" s="19" customFormat="1" x14ac:dyDescent="0.15">
      <c r="A131" s="97"/>
      <c r="C131" s="29" t="s">
        <v>9</v>
      </c>
      <c r="D131" s="29"/>
      <c r="E131" s="89">
        <v>100</v>
      </c>
      <c r="F131" s="89">
        <v>200</v>
      </c>
      <c r="G131" s="89">
        <v>300</v>
      </c>
      <c r="H131" s="89">
        <v>400</v>
      </c>
      <c r="I131" s="89">
        <v>500</v>
      </c>
      <c r="J131" s="249">
        <v>600</v>
      </c>
      <c r="K131" s="249">
        <v>700</v>
      </c>
      <c r="L131" s="249">
        <v>800</v>
      </c>
      <c r="M131" s="249">
        <v>900</v>
      </c>
      <c r="N131" s="66">
        <v>1000</v>
      </c>
      <c r="O131" s="66">
        <v>1100</v>
      </c>
      <c r="P131" s="66">
        <v>1200</v>
      </c>
      <c r="Q131" s="66">
        <v>1300</v>
      </c>
      <c r="R131" s="66">
        <v>1400</v>
      </c>
      <c r="S131" s="66">
        <v>1500</v>
      </c>
      <c r="T131" s="66">
        <v>1600</v>
      </c>
      <c r="U131" s="66">
        <v>1700</v>
      </c>
      <c r="V131" s="66">
        <v>1800</v>
      </c>
      <c r="W131" s="66">
        <v>1900</v>
      </c>
      <c r="X131" s="90">
        <v>2000</v>
      </c>
      <c r="Y131" s="90">
        <v>2100</v>
      </c>
      <c r="Z131" s="90">
        <v>2200</v>
      </c>
      <c r="AA131" s="90">
        <v>2300</v>
      </c>
      <c r="AB131" s="90">
        <v>2400</v>
      </c>
      <c r="AC131" s="51" t="s">
        <v>79</v>
      </c>
      <c r="AD131" s="219" t="s">
        <v>162</v>
      </c>
      <c r="AE131" s="239"/>
    </row>
    <row r="132" spans="1:31" s="19" customFormat="1" x14ac:dyDescent="0.15">
      <c r="A132" s="97"/>
      <c r="C132" s="29" t="s">
        <v>80</v>
      </c>
      <c r="D132" s="239">
        <v>1</v>
      </c>
      <c r="E132" s="91"/>
      <c r="F132" s="91"/>
      <c r="G132" s="91"/>
      <c r="H132" s="91"/>
      <c r="I132" s="91"/>
      <c r="J132" s="67"/>
      <c r="K132" s="67"/>
      <c r="L132" s="67"/>
      <c r="M132" s="67"/>
      <c r="N132" s="67"/>
      <c r="O132" s="67"/>
      <c r="P132" s="67"/>
      <c r="Q132" s="67"/>
      <c r="R132" s="67"/>
      <c r="S132" s="67"/>
      <c r="T132" s="67"/>
      <c r="U132" s="67"/>
      <c r="V132" s="67"/>
      <c r="W132" s="67"/>
      <c r="X132" s="91"/>
      <c r="Y132" s="91"/>
      <c r="Z132" s="91"/>
      <c r="AA132" s="91"/>
      <c r="AB132" s="91"/>
      <c r="AC132" s="47">
        <f>SUM(E132:AB132)*AD132</f>
        <v>0</v>
      </c>
      <c r="AD132" s="220">
        <f>DAY(EOMONTH(AE132,0))</f>
        <v>31</v>
      </c>
      <c r="AE132" s="241">
        <f>DATE($E$129,D132,1)</f>
        <v>41275</v>
      </c>
    </row>
    <row r="133" spans="1:31" s="19" customFormat="1" x14ac:dyDescent="0.15">
      <c r="A133" s="97"/>
      <c r="C133" s="29" t="s">
        <v>81</v>
      </c>
      <c r="D133" s="239">
        <v>2</v>
      </c>
      <c r="E133" s="91"/>
      <c r="F133" s="91"/>
      <c r="G133" s="91"/>
      <c r="H133" s="91"/>
      <c r="I133" s="91"/>
      <c r="J133" s="67"/>
      <c r="K133" s="67"/>
      <c r="L133" s="67"/>
      <c r="M133" s="67"/>
      <c r="N133" s="67"/>
      <c r="O133" s="67"/>
      <c r="P133" s="67"/>
      <c r="Q133" s="67"/>
      <c r="R133" s="67"/>
      <c r="S133" s="67"/>
      <c r="T133" s="67"/>
      <c r="U133" s="67"/>
      <c r="V133" s="67"/>
      <c r="W133" s="67"/>
      <c r="X133" s="91"/>
      <c r="Y133" s="91"/>
      <c r="Z133" s="91"/>
      <c r="AA133" s="91"/>
      <c r="AB133" s="91"/>
      <c r="AC133" s="47">
        <f t="shared" ref="AC133:AC143" si="28">SUM(E133:AB133)*AD133</f>
        <v>0</v>
      </c>
      <c r="AD133" s="220">
        <f t="shared" ref="AD133:AD143" si="29">DAY(EOMONTH(AE133,0))</f>
        <v>28</v>
      </c>
      <c r="AE133" s="241">
        <f t="shared" ref="AE133:AE143" si="30">DATE($E$129,D133,1)</f>
        <v>41306</v>
      </c>
    </row>
    <row r="134" spans="1:31" s="19" customFormat="1" x14ac:dyDescent="0.15">
      <c r="A134" s="97"/>
      <c r="C134" s="29" t="s">
        <v>82</v>
      </c>
      <c r="D134" s="239">
        <v>3</v>
      </c>
      <c r="E134" s="91"/>
      <c r="F134" s="91"/>
      <c r="G134" s="91"/>
      <c r="H134" s="91"/>
      <c r="I134" s="91"/>
      <c r="J134" s="67"/>
      <c r="K134" s="67"/>
      <c r="L134" s="67"/>
      <c r="M134" s="67"/>
      <c r="N134" s="67"/>
      <c r="O134" s="67"/>
      <c r="P134" s="67"/>
      <c r="Q134" s="67"/>
      <c r="R134" s="67"/>
      <c r="S134" s="67"/>
      <c r="T134" s="67"/>
      <c r="U134" s="67"/>
      <c r="V134" s="67"/>
      <c r="W134" s="67"/>
      <c r="X134" s="91"/>
      <c r="Y134" s="91"/>
      <c r="Z134" s="91"/>
      <c r="AA134" s="91"/>
      <c r="AB134" s="91"/>
      <c r="AC134" s="47">
        <f t="shared" si="28"/>
        <v>0</v>
      </c>
      <c r="AD134" s="220">
        <f t="shared" si="29"/>
        <v>31</v>
      </c>
      <c r="AE134" s="241">
        <f t="shared" si="30"/>
        <v>41334</v>
      </c>
    </row>
    <row r="135" spans="1:31" s="19" customFormat="1" x14ac:dyDescent="0.15">
      <c r="A135" s="97"/>
      <c r="C135" s="29" t="s">
        <v>83</v>
      </c>
      <c r="D135" s="239">
        <v>4</v>
      </c>
      <c r="E135" s="91"/>
      <c r="F135" s="91"/>
      <c r="G135" s="91"/>
      <c r="H135" s="91"/>
      <c r="I135" s="91"/>
      <c r="J135" s="67"/>
      <c r="K135" s="67"/>
      <c r="L135" s="67"/>
      <c r="M135" s="67"/>
      <c r="N135" s="67"/>
      <c r="O135" s="67"/>
      <c r="P135" s="67"/>
      <c r="Q135" s="67"/>
      <c r="R135" s="67"/>
      <c r="S135" s="67"/>
      <c r="T135" s="67"/>
      <c r="U135" s="67"/>
      <c r="V135" s="67"/>
      <c r="W135" s="67"/>
      <c r="X135" s="91"/>
      <c r="Y135" s="91"/>
      <c r="Z135" s="91"/>
      <c r="AA135" s="91"/>
      <c r="AB135" s="91"/>
      <c r="AC135" s="47">
        <f t="shared" si="28"/>
        <v>0</v>
      </c>
      <c r="AD135" s="220">
        <f t="shared" si="29"/>
        <v>30</v>
      </c>
      <c r="AE135" s="241">
        <f t="shared" si="30"/>
        <v>41365</v>
      </c>
    </row>
    <row r="136" spans="1:31" s="19" customFormat="1" x14ac:dyDescent="0.15">
      <c r="A136" s="97"/>
      <c r="C136" s="29" t="s">
        <v>75</v>
      </c>
      <c r="D136" s="239">
        <v>5</v>
      </c>
      <c r="E136" s="91"/>
      <c r="F136" s="91"/>
      <c r="G136" s="91"/>
      <c r="H136" s="91"/>
      <c r="I136" s="91"/>
      <c r="J136" s="67"/>
      <c r="K136" s="67"/>
      <c r="L136" s="67"/>
      <c r="M136" s="67"/>
      <c r="N136" s="67"/>
      <c r="O136" s="67"/>
      <c r="P136" s="67"/>
      <c r="Q136" s="67"/>
      <c r="R136" s="67"/>
      <c r="S136" s="67"/>
      <c r="T136" s="67"/>
      <c r="U136" s="67"/>
      <c r="V136" s="67"/>
      <c r="W136" s="67"/>
      <c r="X136" s="91"/>
      <c r="Y136" s="91"/>
      <c r="Z136" s="91"/>
      <c r="AA136" s="91"/>
      <c r="AB136" s="91"/>
      <c r="AC136" s="47">
        <f t="shared" si="28"/>
        <v>0</v>
      </c>
      <c r="AD136" s="220">
        <f t="shared" si="29"/>
        <v>31</v>
      </c>
      <c r="AE136" s="241">
        <f t="shared" si="30"/>
        <v>41395</v>
      </c>
    </row>
    <row r="137" spans="1:31" s="19" customFormat="1" x14ac:dyDescent="0.15">
      <c r="A137" s="97"/>
      <c r="C137" s="29" t="s">
        <v>84</v>
      </c>
      <c r="D137" s="239">
        <v>6</v>
      </c>
      <c r="E137" s="91"/>
      <c r="F137" s="91"/>
      <c r="G137" s="91"/>
      <c r="H137" s="91"/>
      <c r="I137" s="91"/>
      <c r="J137" s="67"/>
      <c r="K137" s="67"/>
      <c r="L137" s="67"/>
      <c r="M137" s="67"/>
      <c r="N137" s="67"/>
      <c r="O137" s="67"/>
      <c r="P137" s="67"/>
      <c r="Q137" s="67"/>
      <c r="R137" s="67"/>
      <c r="S137" s="67"/>
      <c r="T137" s="67"/>
      <c r="U137" s="67"/>
      <c r="V137" s="67"/>
      <c r="W137" s="67"/>
      <c r="X137" s="91"/>
      <c r="Y137" s="91"/>
      <c r="Z137" s="91"/>
      <c r="AA137" s="91"/>
      <c r="AB137" s="91"/>
      <c r="AC137" s="47">
        <f t="shared" si="28"/>
        <v>0</v>
      </c>
      <c r="AD137" s="220">
        <f t="shared" si="29"/>
        <v>30</v>
      </c>
      <c r="AE137" s="241">
        <f t="shared" si="30"/>
        <v>41426</v>
      </c>
    </row>
    <row r="138" spans="1:31" s="19" customFormat="1" x14ac:dyDescent="0.15">
      <c r="A138" s="97"/>
      <c r="C138" s="29" t="s">
        <v>85</v>
      </c>
      <c r="D138" s="239">
        <v>7</v>
      </c>
      <c r="E138" s="91"/>
      <c r="F138" s="91"/>
      <c r="G138" s="91"/>
      <c r="H138" s="91"/>
      <c r="I138" s="91"/>
      <c r="J138" s="67"/>
      <c r="K138" s="67"/>
      <c r="L138" s="67"/>
      <c r="M138" s="67"/>
      <c r="N138" s="67"/>
      <c r="O138" s="67"/>
      <c r="P138" s="67"/>
      <c r="Q138" s="67"/>
      <c r="R138" s="67"/>
      <c r="S138" s="67"/>
      <c r="T138" s="67"/>
      <c r="U138" s="67"/>
      <c r="V138" s="67"/>
      <c r="W138" s="67"/>
      <c r="X138" s="91"/>
      <c r="Y138" s="91"/>
      <c r="Z138" s="91"/>
      <c r="AA138" s="91"/>
      <c r="AB138" s="91"/>
      <c r="AC138" s="47">
        <f t="shared" si="28"/>
        <v>0</v>
      </c>
      <c r="AD138" s="220">
        <f t="shared" si="29"/>
        <v>31</v>
      </c>
      <c r="AE138" s="241">
        <f t="shared" si="30"/>
        <v>41456</v>
      </c>
    </row>
    <row r="139" spans="1:31" s="19" customFormat="1" x14ac:dyDescent="0.15">
      <c r="A139" s="97"/>
      <c r="C139" s="29" t="s">
        <v>86</v>
      </c>
      <c r="D139" s="239">
        <v>8</v>
      </c>
      <c r="E139" s="91"/>
      <c r="F139" s="91"/>
      <c r="G139" s="91"/>
      <c r="H139" s="91"/>
      <c r="I139" s="91"/>
      <c r="J139" s="67"/>
      <c r="K139" s="67"/>
      <c r="L139" s="67"/>
      <c r="M139" s="67"/>
      <c r="N139" s="67"/>
      <c r="O139" s="67"/>
      <c r="P139" s="67"/>
      <c r="Q139" s="67"/>
      <c r="R139" s="67"/>
      <c r="S139" s="67"/>
      <c r="T139" s="67"/>
      <c r="U139" s="67"/>
      <c r="V139" s="67"/>
      <c r="W139" s="67"/>
      <c r="X139" s="91"/>
      <c r="Y139" s="91"/>
      <c r="Z139" s="91"/>
      <c r="AA139" s="91"/>
      <c r="AB139" s="91"/>
      <c r="AC139" s="47">
        <f t="shared" si="28"/>
        <v>0</v>
      </c>
      <c r="AD139" s="220">
        <f t="shared" si="29"/>
        <v>31</v>
      </c>
      <c r="AE139" s="241">
        <f t="shared" si="30"/>
        <v>41487</v>
      </c>
    </row>
    <row r="140" spans="1:31" s="19" customFormat="1" x14ac:dyDescent="0.15">
      <c r="A140" s="97"/>
      <c r="C140" s="29" t="s">
        <v>87</v>
      </c>
      <c r="D140" s="239">
        <v>9</v>
      </c>
      <c r="E140" s="91"/>
      <c r="F140" s="91"/>
      <c r="G140" s="91"/>
      <c r="H140" s="91"/>
      <c r="I140" s="91"/>
      <c r="J140" s="67"/>
      <c r="K140" s="67"/>
      <c r="L140" s="67"/>
      <c r="M140" s="67"/>
      <c r="N140" s="67"/>
      <c r="O140" s="67"/>
      <c r="P140" s="67"/>
      <c r="Q140" s="67"/>
      <c r="R140" s="67"/>
      <c r="S140" s="67"/>
      <c r="T140" s="67"/>
      <c r="U140" s="67"/>
      <c r="V140" s="67"/>
      <c r="W140" s="67"/>
      <c r="X140" s="91"/>
      <c r="Y140" s="91"/>
      <c r="Z140" s="91"/>
      <c r="AA140" s="91"/>
      <c r="AB140" s="91"/>
      <c r="AC140" s="47">
        <f t="shared" si="28"/>
        <v>0</v>
      </c>
      <c r="AD140" s="220">
        <f t="shared" si="29"/>
        <v>30</v>
      </c>
      <c r="AE140" s="241">
        <f t="shared" si="30"/>
        <v>41518</v>
      </c>
    </row>
    <row r="141" spans="1:31" s="19" customFormat="1" x14ac:dyDescent="0.15">
      <c r="A141" s="97"/>
      <c r="C141" s="29" t="s">
        <v>88</v>
      </c>
      <c r="D141" s="239">
        <v>10</v>
      </c>
      <c r="E141" s="91"/>
      <c r="F141" s="91"/>
      <c r="G141" s="91"/>
      <c r="H141" s="91"/>
      <c r="I141" s="91"/>
      <c r="J141" s="67"/>
      <c r="K141" s="67"/>
      <c r="L141" s="67"/>
      <c r="M141" s="67"/>
      <c r="N141" s="67"/>
      <c r="O141" s="67"/>
      <c r="P141" s="67"/>
      <c r="Q141" s="67"/>
      <c r="R141" s="67"/>
      <c r="S141" s="67"/>
      <c r="T141" s="67"/>
      <c r="U141" s="67"/>
      <c r="V141" s="67"/>
      <c r="W141" s="67"/>
      <c r="X141" s="91"/>
      <c r="Y141" s="91"/>
      <c r="Z141" s="91"/>
      <c r="AA141" s="91"/>
      <c r="AB141" s="91"/>
      <c r="AC141" s="47">
        <f t="shared" si="28"/>
        <v>0</v>
      </c>
      <c r="AD141" s="220">
        <f t="shared" si="29"/>
        <v>31</v>
      </c>
      <c r="AE141" s="241">
        <f t="shared" si="30"/>
        <v>41548</v>
      </c>
    </row>
    <row r="142" spans="1:31" s="19" customFormat="1" x14ac:dyDescent="0.15">
      <c r="A142" s="97"/>
      <c r="C142" s="29" t="s">
        <v>89</v>
      </c>
      <c r="D142" s="239">
        <v>11</v>
      </c>
      <c r="E142" s="91"/>
      <c r="F142" s="91"/>
      <c r="G142" s="91"/>
      <c r="H142" s="91"/>
      <c r="I142" s="91"/>
      <c r="J142" s="67"/>
      <c r="K142" s="67"/>
      <c r="L142" s="67"/>
      <c r="M142" s="67"/>
      <c r="N142" s="67"/>
      <c r="O142" s="67"/>
      <c r="P142" s="67"/>
      <c r="Q142" s="67"/>
      <c r="R142" s="67"/>
      <c r="S142" s="67"/>
      <c r="T142" s="67"/>
      <c r="U142" s="67"/>
      <c r="V142" s="67"/>
      <c r="W142" s="67"/>
      <c r="X142" s="91"/>
      <c r="Y142" s="91"/>
      <c r="Z142" s="91"/>
      <c r="AA142" s="91"/>
      <c r="AB142" s="91"/>
      <c r="AC142" s="47">
        <f t="shared" si="28"/>
        <v>0</v>
      </c>
      <c r="AD142" s="220">
        <f t="shared" si="29"/>
        <v>30</v>
      </c>
      <c r="AE142" s="241">
        <f t="shared" si="30"/>
        <v>41579</v>
      </c>
    </row>
    <row r="143" spans="1:31" s="19" customFormat="1" ht="14" thickBot="1" x14ac:dyDescent="0.2">
      <c r="A143" s="97"/>
      <c r="C143" s="29" t="s">
        <v>90</v>
      </c>
      <c r="D143" s="239">
        <v>12</v>
      </c>
      <c r="E143" s="91"/>
      <c r="F143" s="91"/>
      <c r="G143" s="91"/>
      <c r="H143" s="91"/>
      <c r="I143" s="91"/>
      <c r="J143" s="67"/>
      <c r="K143" s="67"/>
      <c r="L143" s="67"/>
      <c r="M143" s="67"/>
      <c r="N143" s="67"/>
      <c r="O143" s="67"/>
      <c r="P143" s="67"/>
      <c r="Q143" s="67"/>
      <c r="R143" s="67"/>
      <c r="S143" s="67"/>
      <c r="T143" s="67"/>
      <c r="U143" s="67"/>
      <c r="V143" s="67"/>
      <c r="W143" s="67"/>
      <c r="X143" s="91"/>
      <c r="Y143" s="91"/>
      <c r="Z143" s="91"/>
      <c r="AA143" s="91"/>
      <c r="AB143" s="91"/>
      <c r="AC143" s="47">
        <f t="shared" si="28"/>
        <v>0</v>
      </c>
      <c r="AD143" s="220">
        <f t="shared" si="29"/>
        <v>31</v>
      </c>
      <c r="AE143" s="241">
        <f t="shared" si="30"/>
        <v>41609</v>
      </c>
    </row>
    <row r="144" spans="1:31" s="19" customFormat="1" ht="14" thickBot="1" x14ac:dyDescent="0.2">
      <c r="A144" s="97"/>
      <c r="C144" s="37" t="s">
        <v>91</v>
      </c>
      <c r="D144" s="27"/>
      <c r="E144" s="26">
        <f t="shared" ref="E144:AB144" si="31">SUMPRODUCT(E132:E143,$AD132:$AD143)</f>
        <v>0</v>
      </c>
      <c r="F144" s="26">
        <f t="shared" si="31"/>
        <v>0</v>
      </c>
      <c r="G144" s="26">
        <f t="shared" si="31"/>
        <v>0</v>
      </c>
      <c r="H144" s="26">
        <f t="shared" si="31"/>
        <v>0</v>
      </c>
      <c r="I144" s="26">
        <f t="shared" si="31"/>
        <v>0</v>
      </c>
      <c r="J144" s="26">
        <f t="shared" si="31"/>
        <v>0</v>
      </c>
      <c r="K144" s="26">
        <f t="shared" si="31"/>
        <v>0</v>
      </c>
      <c r="L144" s="26">
        <f t="shared" si="31"/>
        <v>0</v>
      </c>
      <c r="M144" s="26">
        <f t="shared" si="31"/>
        <v>0</v>
      </c>
      <c r="N144" s="26">
        <f t="shared" si="31"/>
        <v>0</v>
      </c>
      <c r="O144" s="26">
        <f t="shared" si="31"/>
        <v>0</v>
      </c>
      <c r="P144" s="26">
        <f t="shared" si="31"/>
        <v>0</v>
      </c>
      <c r="Q144" s="26">
        <f t="shared" si="31"/>
        <v>0</v>
      </c>
      <c r="R144" s="26">
        <f t="shared" si="31"/>
        <v>0</v>
      </c>
      <c r="S144" s="26">
        <f t="shared" si="31"/>
        <v>0</v>
      </c>
      <c r="T144" s="26">
        <f t="shared" si="31"/>
        <v>0</v>
      </c>
      <c r="U144" s="26">
        <f t="shared" si="31"/>
        <v>0</v>
      </c>
      <c r="V144" s="26">
        <f t="shared" si="31"/>
        <v>0</v>
      </c>
      <c r="W144" s="26">
        <f t="shared" si="31"/>
        <v>0</v>
      </c>
      <c r="X144" s="26">
        <f t="shared" si="31"/>
        <v>0</v>
      </c>
      <c r="Y144" s="26">
        <f t="shared" si="31"/>
        <v>0</v>
      </c>
      <c r="Z144" s="26">
        <f t="shared" si="31"/>
        <v>0</v>
      </c>
      <c r="AA144" s="26">
        <f t="shared" si="31"/>
        <v>0</v>
      </c>
      <c r="AB144" s="26">
        <f t="shared" si="31"/>
        <v>0</v>
      </c>
      <c r="AC144" s="48">
        <f>SUM(AC132:AC143)</f>
        <v>0</v>
      </c>
      <c r="AD144" s="221"/>
      <c r="AE144" s="239"/>
    </row>
    <row r="145" spans="1:31" s="19" customFormat="1" ht="14" thickBot="1" x14ac:dyDescent="0.2">
      <c r="A145" s="97"/>
      <c r="C145" s="29"/>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49" t="str">
        <f>IF(AC144=SUM(E144:AB144),"","ERROR")</f>
        <v/>
      </c>
      <c r="AD145" s="221"/>
      <c r="AE145" s="239"/>
    </row>
    <row r="146" spans="1:31" s="19" customFormat="1" x14ac:dyDescent="0.15">
      <c r="A146" s="97"/>
      <c r="C146" s="29"/>
      <c r="D146" s="45"/>
      <c r="E146" s="28">
        <f>E129-1</f>
        <v>2012</v>
      </c>
      <c r="F146" s="27"/>
      <c r="G146" s="27"/>
      <c r="H146" s="27"/>
      <c r="I146" s="27"/>
      <c r="J146" s="27"/>
      <c r="K146" s="27"/>
      <c r="L146" s="27"/>
      <c r="M146" s="27"/>
      <c r="N146" s="27"/>
      <c r="O146" s="27"/>
      <c r="P146" s="27"/>
      <c r="Q146" s="27"/>
      <c r="R146" s="27"/>
      <c r="S146" s="27"/>
      <c r="T146" s="27"/>
      <c r="U146" s="27"/>
      <c r="V146" s="27"/>
      <c r="W146" s="27"/>
      <c r="X146" s="27"/>
      <c r="Y146" s="27"/>
      <c r="Z146" s="27"/>
      <c r="AA146" s="27"/>
      <c r="AB146" s="27"/>
      <c r="AC146" s="50"/>
      <c r="AD146" s="221"/>
      <c r="AE146" s="239"/>
    </row>
    <row r="147" spans="1:31" s="19" customFormat="1" x14ac:dyDescent="0.15">
      <c r="A147" s="97"/>
      <c r="C147" s="29"/>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c r="AC147" s="50"/>
      <c r="AD147" s="221"/>
      <c r="AE147" s="239"/>
    </row>
    <row r="148" spans="1:31" s="19" customFormat="1" x14ac:dyDescent="0.15">
      <c r="A148" s="97"/>
      <c r="C148" s="29" t="s">
        <v>9</v>
      </c>
      <c r="D148" s="29"/>
      <c r="E148" s="89">
        <v>100</v>
      </c>
      <c r="F148" s="89">
        <v>200</v>
      </c>
      <c r="G148" s="89">
        <v>300</v>
      </c>
      <c r="H148" s="89">
        <v>400</v>
      </c>
      <c r="I148" s="89">
        <v>500</v>
      </c>
      <c r="J148" s="249">
        <v>600</v>
      </c>
      <c r="K148" s="249">
        <v>700</v>
      </c>
      <c r="L148" s="249">
        <v>800</v>
      </c>
      <c r="M148" s="249">
        <v>900</v>
      </c>
      <c r="N148" s="66">
        <v>1000</v>
      </c>
      <c r="O148" s="66">
        <v>1100</v>
      </c>
      <c r="P148" s="66">
        <v>1200</v>
      </c>
      <c r="Q148" s="66">
        <v>1300</v>
      </c>
      <c r="R148" s="66">
        <v>1400</v>
      </c>
      <c r="S148" s="66">
        <v>1500</v>
      </c>
      <c r="T148" s="66">
        <v>1600</v>
      </c>
      <c r="U148" s="66">
        <v>1700</v>
      </c>
      <c r="V148" s="66">
        <v>1800</v>
      </c>
      <c r="W148" s="66">
        <v>1900</v>
      </c>
      <c r="X148" s="90">
        <v>2000</v>
      </c>
      <c r="Y148" s="90">
        <v>2100</v>
      </c>
      <c r="Z148" s="90">
        <v>2200</v>
      </c>
      <c r="AA148" s="90">
        <v>2300</v>
      </c>
      <c r="AB148" s="90">
        <v>2400</v>
      </c>
      <c r="AC148" s="51" t="s">
        <v>79</v>
      </c>
      <c r="AD148" s="219" t="s">
        <v>162</v>
      </c>
      <c r="AE148" s="239"/>
    </row>
    <row r="149" spans="1:31" s="19" customFormat="1" x14ac:dyDescent="0.15">
      <c r="A149" s="97"/>
      <c r="C149" s="29" t="s">
        <v>80</v>
      </c>
      <c r="D149" s="239">
        <v>1</v>
      </c>
      <c r="E149" s="91"/>
      <c r="F149" s="91"/>
      <c r="G149" s="91"/>
      <c r="H149" s="91"/>
      <c r="I149" s="91"/>
      <c r="J149" s="67"/>
      <c r="K149" s="67"/>
      <c r="L149" s="67"/>
      <c r="M149" s="67"/>
      <c r="N149" s="67"/>
      <c r="O149" s="67"/>
      <c r="P149" s="67"/>
      <c r="Q149" s="67"/>
      <c r="R149" s="67"/>
      <c r="S149" s="67"/>
      <c r="T149" s="67"/>
      <c r="U149" s="67"/>
      <c r="V149" s="67"/>
      <c r="W149" s="67"/>
      <c r="X149" s="91"/>
      <c r="Y149" s="91"/>
      <c r="Z149" s="91"/>
      <c r="AA149" s="91"/>
      <c r="AB149" s="91"/>
      <c r="AC149" s="47">
        <f>SUM(E149:AB149)*AD149</f>
        <v>0</v>
      </c>
      <c r="AD149" s="220">
        <f>DAY(EOMONTH(AE149,0))</f>
        <v>31</v>
      </c>
      <c r="AE149" s="241">
        <f>DATE($E$146,D149,1)</f>
        <v>40909</v>
      </c>
    </row>
    <row r="150" spans="1:31" s="19" customFormat="1" x14ac:dyDescent="0.15">
      <c r="A150" s="97"/>
      <c r="C150" s="29" t="s">
        <v>81</v>
      </c>
      <c r="D150" s="239">
        <v>2</v>
      </c>
      <c r="E150" s="91"/>
      <c r="F150" s="91"/>
      <c r="G150" s="91"/>
      <c r="H150" s="91"/>
      <c r="I150" s="91"/>
      <c r="J150" s="67"/>
      <c r="K150" s="67"/>
      <c r="L150" s="67"/>
      <c r="M150" s="67"/>
      <c r="N150" s="67"/>
      <c r="O150" s="67"/>
      <c r="P150" s="67"/>
      <c r="Q150" s="67"/>
      <c r="R150" s="67"/>
      <c r="S150" s="67"/>
      <c r="T150" s="67"/>
      <c r="U150" s="67"/>
      <c r="V150" s="67"/>
      <c r="W150" s="67"/>
      <c r="X150" s="91"/>
      <c r="Y150" s="91"/>
      <c r="Z150" s="91"/>
      <c r="AA150" s="91"/>
      <c r="AB150" s="91"/>
      <c r="AC150" s="47">
        <f t="shared" ref="AC150:AC160" si="32">SUM(E150:AB150)*AD150</f>
        <v>0</v>
      </c>
      <c r="AD150" s="220">
        <f t="shared" ref="AD150:AD160" si="33">DAY(EOMONTH(AE150,0))</f>
        <v>29</v>
      </c>
      <c r="AE150" s="241">
        <f t="shared" ref="AE150:AE160" si="34">DATE($E$146,D150,1)</f>
        <v>40940</v>
      </c>
    </row>
    <row r="151" spans="1:31" s="19" customFormat="1" x14ac:dyDescent="0.15">
      <c r="A151" s="97"/>
      <c r="C151" s="29" t="s">
        <v>82</v>
      </c>
      <c r="D151" s="239">
        <v>3</v>
      </c>
      <c r="E151" s="91"/>
      <c r="F151" s="91"/>
      <c r="G151" s="91"/>
      <c r="H151" s="91"/>
      <c r="I151" s="91"/>
      <c r="J151" s="67"/>
      <c r="K151" s="67"/>
      <c r="L151" s="67"/>
      <c r="M151" s="67"/>
      <c r="N151" s="67"/>
      <c r="O151" s="67"/>
      <c r="P151" s="67"/>
      <c r="Q151" s="67"/>
      <c r="R151" s="67"/>
      <c r="S151" s="67"/>
      <c r="T151" s="67"/>
      <c r="U151" s="67"/>
      <c r="V151" s="67"/>
      <c r="W151" s="67"/>
      <c r="X151" s="91"/>
      <c r="Y151" s="91"/>
      <c r="Z151" s="91"/>
      <c r="AA151" s="91"/>
      <c r="AB151" s="91"/>
      <c r="AC151" s="47">
        <f t="shared" si="32"/>
        <v>0</v>
      </c>
      <c r="AD151" s="220">
        <f t="shared" si="33"/>
        <v>31</v>
      </c>
      <c r="AE151" s="241">
        <f t="shared" si="34"/>
        <v>40969</v>
      </c>
    </row>
    <row r="152" spans="1:31" s="19" customFormat="1" x14ac:dyDescent="0.15">
      <c r="A152" s="97"/>
      <c r="C152" s="29" t="s">
        <v>83</v>
      </c>
      <c r="D152" s="239">
        <v>4</v>
      </c>
      <c r="E152" s="91"/>
      <c r="F152" s="91"/>
      <c r="G152" s="91"/>
      <c r="H152" s="91"/>
      <c r="I152" s="91"/>
      <c r="J152" s="67"/>
      <c r="K152" s="67"/>
      <c r="L152" s="67"/>
      <c r="M152" s="67"/>
      <c r="N152" s="67"/>
      <c r="O152" s="67"/>
      <c r="P152" s="67"/>
      <c r="Q152" s="67"/>
      <c r="R152" s="67"/>
      <c r="S152" s="67"/>
      <c r="T152" s="67"/>
      <c r="U152" s="67"/>
      <c r="V152" s="67"/>
      <c r="W152" s="67"/>
      <c r="X152" s="91"/>
      <c r="Y152" s="91"/>
      <c r="Z152" s="91"/>
      <c r="AA152" s="91"/>
      <c r="AB152" s="91"/>
      <c r="AC152" s="47">
        <f t="shared" si="32"/>
        <v>0</v>
      </c>
      <c r="AD152" s="220">
        <f t="shared" si="33"/>
        <v>30</v>
      </c>
      <c r="AE152" s="241">
        <f t="shared" si="34"/>
        <v>41000</v>
      </c>
    </row>
    <row r="153" spans="1:31" s="19" customFormat="1" x14ac:dyDescent="0.15">
      <c r="A153" s="97"/>
      <c r="C153" s="29" t="s">
        <v>75</v>
      </c>
      <c r="D153" s="239">
        <v>5</v>
      </c>
      <c r="E153" s="91"/>
      <c r="F153" s="91"/>
      <c r="G153" s="91"/>
      <c r="H153" s="91"/>
      <c r="I153" s="91"/>
      <c r="J153" s="67"/>
      <c r="K153" s="67"/>
      <c r="L153" s="67"/>
      <c r="M153" s="67"/>
      <c r="N153" s="67"/>
      <c r="O153" s="67"/>
      <c r="P153" s="67"/>
      <c r="Q153" s="67"/>
      <c r="R153" s="67"/>
      <c r="S153" s="67"/>
      <c r="T153" s="67"/>
      <c r="U153" s="67"/>
      <c r="V153" s="67"/>
      <c r="W153" s="67"/>
      <c r="X153" s="91"/>
      <c r="Y153" s="91"/>
      <c r="Z153" s="91"/>
      <c r="AA153" s="91"/>
      <c r="AB153" s="91"/>
      <c r="AC153" s="47">
        <f t="shared" si="32"/>
        <v>0</v>
      </c>
      <c r="AD153" s="220">
        <f t="shared" si="33"/>
        <v>31</v>
      </c>
      <c r="AE153" s="241">
        <f t="shared" si="34"/>
        <v>41030</v>
      </c>
    </row>
    <row r="154" spans="1:31" s="19" customFormat="1" x14ac:dyDescent="0.15">
      <c r="A154" s="97"/>
      <c r="C154" s="29" t="s">
        <v>84</v>
      </c>
      <c r="D154" s="239">
        <v>6</v>
      </c>
      <c r="E154" s="91"/>
      <c r="F154" s="91"/>
      <c r="G154" s="91"/>
      <c r="H154" s="91"/>
      <c r="I154" s="91"/>
      <c r="J154" s="67"/>
      <c r="K154" s="67"/>
      <c r="L154" s="67"/>
      <c r="M154" s="67"/>
      <c r="N154" s="67"/>
      <c r="O154" s="67"/>
      <c r="P154" s="67"/>
      <c r="Q154" s="67"/>
      <c r="R154" s="67"/>
      <c r="S154" s="67"/>
      <c r="T154" s="67"/>
      <c r="U154" s="67"/>
      <c r="V154" s="67"/>
      <c r="W154" s="67"/>
      <c r="X154" s="91"/>
      <c r="Y154" s="91"/>
      <c r="Z154" s="91"/>
      <c r="AA154" s="91"/>
      <c r="AB154" s="91"/>
      <c r="AC154" s="47">
        <f t="shared" si="32"/>
        <v>0</v>
      </c>
      <c r="AD154" s="220">
        <f t="shared" si="33"/>
        <v>30</v>
      </c>
      <c r="AE154" s="241">
        <f t="shared" si="34"/>
        <v>41061</v>
      </c>
    </row>
    <row r="155" spans="1:31" s="19" customFormat="1" x14ac:dyDescent="0.15">
      <c r="A155" s="97"/>
      <c r="C155" s="29" t="s">
        <v>85</v>
      </c>
      <c r="D155" s="239">
        <v>7</v>
      </c>
      <c r="E155" s="91"/>
      <c r="F155" s="91"/>
      <c r="G155" s="91"/>
      <c r="H155" s="91"/>
      <c r="I155" s="91"/>
      <c r="J155" s="67"/>
      <c r="K155" s="67"/>
      <c r="L155" s="67"/>
      <c r="M155" s="67"/>
      <c r="N155" s="67"/>
      <c r="O155" s="67"/>
      <c r="P155" s="67"/>
      <c r="Q155" s="67"/>
      <c r="R155" s="67"/>
      <c r="S155" s="67"/>
      <c r="T155" s="67"/>
      <c r="U155" s="67"/>
      <c r="V155" s="67"/>
      <c r="W155" s="67"/>
      <c r="X155" s="91"/>
      <c r="Y155" s="91"/>
      <c r="Z155" s="91"/>
      <c r="AA155" s="91"/>
      <c r="AB155" s="91"/>
      <c r="AC155" s="47">
        <f t="shared" si="32"/>
        <v>0</v>
      </c>
      <c r="AD155" s="220">
        <f t="shared" si="33"/>
        <v>31</v>
      </c>
      <c r="AE155" s="241">
        <f t="shared" si="34"/>
        <v>41091</v>
      </c>
    </row>
    <row r="156" spans="1:31" s="19" customFormat="1" x14ac:dyDescent="0.15">
      <c r="A156" s="97"/>
      <c r="C156" s="29" t="s">
        <v>86</v>
      </c>
      <c r="D156" s="239">
        <v>8</v>
      </c>
      <c r="E156" s="91"/>
      <c r="F156" s="91"/>
      <c r="G156" s="91"/>
      <c r="H156" s="91"/>
      <c r="I156" s="91"/>
      <c r="J156" s="67"/>
      <c r="K156" s="67"/>
      <c r="L156" s="67"/>
      <c r="M156" s="67"/>
      <c r="N156" s="67"/>
      <c r="O156" s="67"/>
      <c r="P156" s="67"/>
      <c r="Q156" s="67"/>
      <c r="R156" s="67"/>
      <c r="S156" s="67"/>
      <c r="T156" s="67"/>
      <c r="U156" s="67"/>
      <c r="V156" s="67"/>
      <c r="W156" s="67"/>
      <c r="X156" s="91"/>
      <c r="Y156" s="91"/>
      <c r="Z156" s="91"/>
      <c r="AA156" s="91"/>
      <c r="AB156" s="91"/>
      <c r="AC156" s="47">
        <f t="shared" si="32"/>
        <v>0</v>
      </c>
      <c r="AD156" s="220">
        <f t="shared" si="33"/>
        <v>31</v>
      </c>
      <c r="AE156" s="241">
        <f t="shared" si="34"/>
        <v>41122</v>
      </c>
    </row>
    <row r="157" spans="1:31" s="19" customFormat="1" x14ac:dyDescent="0.15">
      <c r="A157" s="97"/>
      <c r="C157" s="29" t="s">
        <v>87</v>
      </c>
      <c r="D157" s="239">
        <v>9</v>
      </c>
      <c r="E157" s="91"/>
      <c r="F157" s="91"/>
      <c r="G157" s="91"/>
      <c r="H157" s="91"/>
      <c r="I157" s="91"/>
      <c r="J157" s="67"/>
      <c r="K157" s="67"/>
      <c r="L157" s="67"/>
      <c r="M157" s="67"/>
      <c r="N157" s="67"/>
      <c r="O157" s="67"/>
      <c r="P157" s="67"/>
      <c r="Q157" s="67"/>
      <c r="R157" s="67"/>
      <c r="S157" s="67"/>
      <c r="T157" s="67"/>
      <c r="U157" s="67"/>
      <c r="V157" s="67"/>
      <c r="W157" s="67"/>
      <c r="X157" s="91"/>
      <c r="Y157" s="91"/>
      <c r="Z157" s="91"/>
      <c r="AA157" s="91"/>
      <c r="AB157" s="91"/>
      <c r="AC157" s="47">
        <f t="shared" si="32"/>
        <v>0</v>
      </c>
      <c r="AD157" s="220">
        <f t="shared" si="33"/>
        <v>30</v>
      </c>
      <c r="AE157" s="241">
        <f t="shared" si="34"/>
        <v>41153</v>
      </c>
    </row>
    <row r="158" spans="1:31" s="19" customFormat="1" x14ac:dyDescent="0.15">
      <c r="A158" s="97"/>
      <c r="C158" s="29" t="s">
        <v>88</v>
      </c>
      <c r="D158" s="239">
        <v>10</v>
      </c>
      <c r="E158" s="91"/>
      <c r="F158" s="91"/>
      <c r="G158" s="91"/>
      <c r="H158" s="91"/>
      <c r="I158" s="91"/>
      <c r="J158" s="67"/>
      <c r="K158" s="67"/>
      <c r="L158" s="67"/>
      <c r="M158" s="67"/>
      <c r="N158" s="67"/>
      <c r="O158" s="67"/>
      <c r="P158" s="67"/>
      <c r="Q158" s="67"/>
      <c r="R158" s="67"/>
      <c r="S158" s="67"/>
      <c r="T158" s="67"/>
      <c r="U158" s="67"/>
      <c r="V158" s="67"/>
      <c r="W158" s="67"/>
      <c r="X158" s="91"/>
      <c r="Y158" s="91"/>
      <c r="Z158" s="91"/>
      <c r="AA158" s="91"/>
      <c r="AB158" s="91"/>
      <c r="AC158" s="47">
        <f t="shared" si="32"/>
        <v>0</v>
      </c>
      <c r="AD158" s="220">
        <f t="shared" si="33"/>
        <v>31</v>
      </c>
      <c r="AE158" s="241">
        <f t="shared" si="34"/>
        <v>41183</v>
      </c>
    </row>
    <row r="159" spans="1:31" s="19" customFormat="1" x14ac:dyDescent="0.15">
      <c r="A159" s="97"/>
      <c r="C159" s="29" t="s">
        <v>89</v>
      </c>
      <c r="D159" s="239">
        <v>11</v>
      </c>
      <c r="E159" s="91"/>
      <c r="F159" s="91"/>
      <c r="G159" s="91"/>
      <c r="H159" s="91"/>
      <c r="I159" s="91"/>
      <c r="J159" s="67"/>
      <c r="K159" s="67"/>
      <c r="L159" s="67"/>
      <c r="M159" s="67"/>
      <c r="N159" s="67"/>
      <c r="O159" s="67"/>
      <c r="P159" s="67"/>
      <c r="Q159" s="67"/>
      <c r="R159" s="67"/>
      <c r="S159" s="67"/>
      <c r="T159" s="67"/>
      <c r="U159" s="67"/>
      <c r="V159" s="67"/>
      <c r="W159" s="67"/>
      <c r="X159" s="91"/>
      <c r="Y159" s="91"/>
      <c r="Z159" s="91"/>
      <c r="AA159" s="91"/>
      <c r="AB159" s="91"/>
      <c r="AC159" s="47">
        <f t="shared" si="32"/>
        <v>0</v>
      </c>
      <c r="AD159" s="220">
        <f t="shared" si="33"/>
        <v>30</v>
      </c>
      <c r="AE159" s="241">
        <f t="shared" si="34"/>
        <v>41214</v>
      </c>
    </row>
    <row r="160" spans="1:31" s="19" customFormat="1" ht="14" thickBot="1" x14ac:dyDescent="0.2">
      <c r="A160" s="97"/>
      <c r="C160" s="29" t="s">
        <v>90</v>
      </c>
      <c r="D160" s="239">
        <v>12</v>
      </c>
      <c r="E160" s="91"/>
      <c r="F160" s="91"/>
      <c r="G160" s="91"/>
      <c r="H160" s="91"/>
      <c r="I160" s="91"/>
      <c r="J160" s="67"/>
      <c r="K160" s="67"/>
      <c r="L160" s="67"/>
      <c r="M160" s="67"/>
      <c r="N160" s="67"/>
      <c r="O160" s="67"/>
      <c r="P160" s="67"/>
      <c r="Q160" s="67"/>
      <c r="R160" s="67"/>
      <c r="S160" s="67"/>
      <c r="T160" s="67"/>
      <c r="U160" s="67"/>
      <c r="V160" s="67"/>
      <c r="W160" s="67"/>
      <c r="X160" s="91"/>
      <c r="Y160" s="91"/>
      <c r="Z160" s="91"/>
      <c r="AA160" s="91"/>
      <c r="AB160" s="91"/>
      <c r="AC160" s="47">
        <f t="shared" si="32"/>
        <v>0</v>
      </c>
      <c r="AD160" s="220">
        <f t="shared" si="33"/>
        <v>31</v>
      </c>
      <c r="AE160" s="241">
        <f t="shared" si="34"/>
        <v>41244</v>
      </c>
    </row>
    <row r="161" spans="1:31" s="19" customFormat="1" ht="14" thickBot="1" x14ac:dyDescent="0.2">
      <c r="A161" s="97"/>
      <c r="C161" s="37" t="s">
        <v>91</v>
      </c>
      <c r="D161" s="27"/>
      <c r="E161" s="26">
        <f t="shared" ref="E161:AB161" si="35">SUMPRODUCT(E149:E160,$AD149:$AD160)</f>
        <v>0</v>
      </c>
      <c r="F161" s="26">
        <f t="shared" si="35"/>
        <v>0</v>
      </c>
      <c r="G161" s="26">
        <f t="shared" si="35"/>
        <v>0</v>
      </c>
      <c r="H161" s="26">
        <f t="shared" si="35"/>
        <v>0</v>
      </c>
      <c r="I161" s="26">
        <f t="shared" si="35"/>
        <v>0</v>
      </c>
      <c r="J161" s="26">
        <f t="shared" si="35"/>
        <v>0</v>
      </c>
      <c r="K161" s="26">
        <f t="shared" si="35"/>
        <v>0</v>
      </c>
      <c r="L161" s="26">
        <f t="shared" si="35"/>
        <v>0</v>
      </c>
      <c r="M161" s="26">
        <f t="shared" si="35"/>
        <v>0</v>
      </c>
      <c r="N161" s="26">
        <f t="shared" si="35"/>
        <v>0</v>
      </c>
      <c r="O161" s="26">
        <f t="shared" si="35"/>
        <v>0</v>
      </c>
      <c r="P161" s="26">
        <f t="shared" si="35"/>
        <v>0</v>
      </c>
      <c r="Q161" s="26">
        <f t="shared" si="35"/>
        <v>0</v>
      </c>
      <c r="R161" s="26">
        <f t="shared" si="35"/>
        <v>0</v>
      </c>
      <c r="S161" s="26">
        <f t="shared" si="35"/>
        <v>0</v>
      </c>
      <c r="T161" s="26">
        <f t="shared" si="35"/>
        <v>0</v>
      </c>
      <c r="U161" s="26">
        <f t="shared" si="35"/>
        <v>0</v>
      </c>
      <c r="V161" s="26">
        <f t="shared" si="35"/>
        <v>0</v>
      </c>
      <c r="W161" s="26">
        <f t="shared" si="35"/>
        <v>0</v>
      </c>
      <c r="X161" s="26">
        <f t="shared" si="35"/>
        <v>0</v>
      </c>
      <c r="Y161" s="26">
        <f t="shared" si="35"/>
        <v>0</v>
      </c>
      <c r="Z161" s="26">
        <f t="shared" si="35"/>
        <v>0</v>
      </c>
      <c r="AA161" s="26">
        <f t="shared" si="35"/>
        <v>0</v>
      </c>
      <c r="AB161" s="26">
        <f t="shared" si="35"/>
        <v>0</v>
      </c>
      <c r="AC161" s="48">
        <f>SUM(AC149:AC160)</f>
        <v>0</v>
      </c>
      <c r="AD161" s="218"/>
      <c r="AE161" s="239"/>
    </row>
    <row r="162" spans="1:31" s="19" customFormat="1" ht="14" thickBot="1" x14ac:dyDescent="0.2">
      <c r="A162" s="97"/>
      <c r="C162" s="29"/>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49" t="str">
        <f>IF(AC161=SUM(E161:AB161),"","ERROR")</f>
        <v/>
      </c>
      <c r="AD162" s="218"/>
      <c r="AE162" s="239"/>
    </row>
    <row r="163" spans="1:31" s="19" customFormat="1" x14ac:dyDescent="0.15">
      <c r="A163" s="97"/>
      <c r="C163" s="29"/>
      <c r="D163" s="45"/>
      <c r="E163" s="28">
        <f>E146-1</f>
        <v>2011</v>
      </c>
      <c r="F163" s="27"/>
      <c r="G163" s="27"/>
      <c r="H163" s="27"/>
      <c r="I163" s="27"/>
      <c r="J163" s="27"/>
      <c r="K163" s="27"/>
      <c r="L163" s="27"/>
      <c r="M163" s="27"/>
      <c r="N163" s="27"/>
      <c r="O163" s="27"/>
      <c r="P163" s="27"/>
      <c r="Q163" s="27"/>
      <c r="R163" s="27"/>
      <c r="S163" s="27"/>
      <c r="T163" s="27"/>
      <c r="U163" s="27"/>
      <c r="V163" s="27"/>
      <c r="W163" s="27"/>
      <c r="X163" s="27"/>
      <c r="Y163" s="27"/>
      <c r="Z163" s="27"/>
      <c r="AA163" s="27"/>
      <c r="AB163" s="27"/>
      <c r="AC163" s="50"/>
      <c r="AD163" s="218"/>
      <c r="AE163" s="239"/>
    </row>
    <row r="164" spans="1:31" s="19" customFormat="1" x14ac:dyDescent="0.15">
      <c r="A164" s="97"/>
      <c r="C164" s="29"/>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c r="AC164" s="50"/>
      <c r="AD164" s="218"/>
      <c r="AE164" s="239"/>
    </row>
    <row r="165" spans="1:31" s="19" customFormat="1" x14ac:dyDescent="0.15">
      <c r="A165" s="97"/>
      <c r="C165" s="29" t="s">
        <v>9</v>
      </c>
      <c r="D165" s="29"/>
      <c r="E165" s="89">
        <v>100</v>
      </c>
      <c r="F165" s="89">
        <v>200</v>
      </c>
      <c r="G165" s="89">
        <v>300</v>
      </c>
      <c r="H165" s="89">
        <v>400</v>
      </c>
      <c r="I165" s="89">
        <v>500</v>
      </c>
      <c r="J165" s="249">
        <v>600</v>
      </c>
      <c r="K165" s="249">
        <v>700</v>
      </c>
      <c r="L165" s="249">
        <v>800</v>
      </c>
      <c r="M165" s="249">
        <v>900</v>
      </c>
      <c r="N165" s="66">
        <v>1000</v>
      </c>
      <c r="O165" s="66">
        <v>1100</v>
      </c>
      <c r="P165" s="66">
        <v>1200</v>
      </c>
      <c r="Q165" s="66">
        <v>1300</v>
      </c>
      <c r="R165" s="66">
        <v>1400</v>
      </c>
      <c r="S165" s="66">
        <v>1500</v>
      </c>
      <c r="T165" s="66">
        <v>1600</v>
      </c>
      <c r="U165" s="66">
        <v>1700</v>
      </c>
      <c r="V165" s="66">
        <v>1800</v>
      </c>
      <c r="W165" s="66">
        <v>1900</v>
      </c>
      <c r="X165" s="90">
        <v>2000</v>
      </c>
      <c r="Y165" s="90">
        <v>2100</v>
      </c>
      <c r="Z165" s="90">
        <v>2200</v>
      </c>
      <c r="AA165" s="90">
        <v>2300</v>
      </c>
      <c r="AB165" s="90">
        <v>2400</v>
      </c>
      <c r="AC165" s="51" t="s">
        <v>79</v>
      </c>
      <c r="AD165" s="219" t="s">
        <v>162</v>
      </c>
      <c r="AE165" s="239"/>
    </row>
    <row r="166" spans="1:31" s="19" customFormat="1" x14ac:dyDescent="0.15">
      <c r="A166" s="97"/>
      <c r="C166" s="29" t="s">
        <v>80</v>
      </c>
      <c r="D166" s="239">
        <v>1</v>
      </c>
      <c r="E166" s="91"/>
      <c r="F166" s="91"/>
      <c r="G166" s="91"/>
      <c r="H166" s="91"/>
      <c r="I166" s="91"/>
      <c r="J166" s="67"/>
      <c r="K166" s="67"/>
      <c r="L166" s="67"/>
      <c r="M166" s="67"/>
      <c r="N166" s="67"/>
      <c r="O166" s="67"/>
      <c r="P166" s="67"/>
      <c r="Q166" s="67"/>
      <c r="R166" s="67"/>
      <c r="S166" s="67"/>
      <c r="T166" s="67"/>
      <c r="U166" s="67"/>
      <c r="V166" s="67"/>
      <c r="W166" s="67"/>
      <c r="X166" s="91"/>
      <c r="Y166" s="91"/>
      <c r="Z166" s="91"/>
      <c r="AA166" s="91"/>
      <c r="AB166" s="91"/>
      <c r="AC166" s="47">
        <f>SUM(E166:AB166)*AD166</f>
        <v>0</v>
      </c>
      <c r="AD166" s="220">
        <f>DAY(EOMONTH(AE166,0))</f>
        <v>31</v>
      </c>
      <c r="AE166" s="241">
        <f>DATE($E$163,D166,1)</f>
        <v>40544</v>
      </c>
    </row>
    <row r="167" spans="1:31" s="19" customFormat="1" x14ac:dyDescent="0.15">
      <c r="A167" s="97"/>
      <c r="C167" s="29" t="s">
        <v>81</v>
      </c>
      <c r="D167" s="239">
        <v>2</v>
      </c>
      <c r="E167" s="91"/>
      <c r="F167" s="91"/>
      <c r="G167" s="91"/>
      <c r="H167" s="91"/>
      <c r="I167" s="91"/>
      <c r="J167" s="67"/>
      <c r="K167" s="67"/>
      <c r="L167" s="67"/>
      <c r="M167" s="67"/>
      <c r="N167" s="67"/>
      <c r="O167" s="67"/>
      <c r="P167" s="67"/>
      <c r="Q167" s="67"/>
      <c r="R167" s="67"/>
      <c r="S167" s="67"/>
      <c r="T167" s="67"/>
      <c r="U167" s="67"/>
      <c r="V167" s="67"/>
      <c r="W167" s="67"/>
      <c r="X167" s="91"/>
      <c r="Y167" s="91"/>
      <c r="Z167" s="91"/>
      <c r="AA167" s="91"/>
      <c r="AB167" s="91"/>
      <c r="AC167" s="47">
        <f t="shared" ref="AC167:AC177" si="36">SUM(E167:AB167)*AD167</f>
        <v>0</v>
      </c>
      <c r="AD167" s="220">
        <f t="shared" ref="AD167:AD177" si="37">DAY(EOMONTH(AE167,0))</f>
        <v>28</v>
      </c>
      <c r="AE167" s="241">
        <f t="shared" ref="AE167:AE177" si="38">DATE($E$163,D167,1)</f>
        <v>40575</v>
      </c>
    </row>
    <row r="168" spans="1:31" s="19" customFormat="1" x14ac:dyDescent="0.15">
      <c r="A168" s="97"/>
      <c r="C168" s="29" t="s">
        <v>82</v>
      </c>
      <c r="D168" s="239">
        <v>3</v>
      </c>
      <c r="E168" s="91"/>
      <c r="F168" s="91"/>
      <c r="G168" s="91"/>
      <c r="H168" s="91"/>
      <c r="I168" s="91"/>
      <c r="J168" s="67"/>
      <c r="K168" s="67"/>
      <c r="L168" s="67"/>
      <c r="M168" s="67"/>
      <c r="N168" s="67"/>
      <c r="O168" s="67"/>
      <c r="P168" s="67"/>
      <c r="Q168" s="67"/>
      <c r="R168" s="67"/>
      <c r="S168" s="67"/>
      <c r="T168" s="67"/>
      <c r="U168" s="67"/>
      <c r="V168" s="67"/>
      <c r="W168" s="67"/>
      <c r="X168" s="91"/>
      <c r="Y168" s="91"/>
      <c r="Z168" s="91"/>
      <c r="AA168" s="91"/>
      <c r="AB168" s="91"/>
      <c r="AC168" s="47">
        <f t="shared" si="36"/>
        <v>0</v>
      </c>
      <c r="AD168" s="220">
        <f t="shared" si="37"/>
        <v>31</v>
      </c>
      <c r="AE168" s="241">
        <f t="shared" si="38"/>
        <v>40603</v>
      </c>
    </row>
    <row r="169" spans="1:31" s="19" customFormat="1" x14ac:dyDescent="0.15">
      <c r="A169" s="97"/>
      <c r="C169" s="29" t="s">
        <v>83</v>
      </c>
      <c r="D169" s="239">
        <v>4</v>
      </c>
      <c r="E169" s="91"/>
      <c r="F169" s="91"/>
      <c r="G169" s="91"/>
      <c r="H169" s="91"/>
      <c r="I169" s="91"/>
      <c r="J169" s="67"/>
      <c r="K169" s="67"/>
      <c r="L169" s="67"/>
      <c r="M169" s="67"/>
      <c r="N169" s="67"/>
      <c r="O169" s="67"/>
      <c r="P169" s="67"/>
      <c r="Q169" s="67"/>
      <c r="R169" s="67"/>
      <c r="S169" s="67"/>
      <c r="T169" s="67"/>
      <c r="U169" s="67"/>
      <c r="V169" s="67"/>
      <c r="W169" s="67"/>
      <c r="X169" s="91"/>
      <c r="Y169" s="91"/>
      <c r="Z169" s="91"/>
      <c r="AA169" s="91"/>
      <c r="AB169" s="91"/>
      <c r="AC169" s="47">
        <f t="shared" si="36"/>
        <v>0</v>
      </c>
      <c r="AD169" s="220">
        <f t="shared" si="37"/>
        <v>30</v>
      </c>
      <c r="AE169" s="241">
        <f t="shared" si="38"/>
        <v>40634</v>
      </c>
    </row>
    <row r="170" spans="1:31" s="19" customFormat="1" x14ac:dyDescent="0.15">
      <c r="A170" s="97"/>
      <c r="C170" s="29" t="s">
        <v>75</v>
      </c>
      <c r="D170" s="239">
        <v>5</v>
      </c>
      <c r="E170" s="91"/>
      <c r="F170" s="91"/>
      <c r="G170" s="91"/>
      <c r="H170" s="91"/>
      <c r="I170" s="91"/>
      <c r="J170" s="67"/>
      <c r="K170" s="67"/>
      <c r="L170" s="67"/>
      <c r="M170" s="67"/>
      <c r="N170" s="67"/>
      <c r="O170" s="67"/>
      <c r="P170" s="67"/>
      <c r="Q170" s="67"/>
      <c r="R170" s="67"/>
      <c r="S170" s="67"/>
      <c r="T170" s="67"/>
      <c r="U170" s="67"/>
      <c r="V170" s="67"/>
      <c r="W170" s="67"/>
      <c r="X170" s="91"/>
      <c r="Y170" s="91"/>
      <c r="Z170" s="91"/>
      <c r="AA170" s="91"/>
      <c r="AB170" s="91"/>
      <c r="AC170" s="47">
        <f t="shared" si="36"/>
        <v>0</v>
      </c>
      <c r="AD170" s="220">
        <f t="shared" si="37"/>
        <v>31</v>
      </c>
      <c r="AE170" s="241">
        <f t="shared" si="38"/>
        <v>40664</v>
      </c>
    </row>
    <row r="171" spans="1:31" s="19" customFormat="1" x14ac:dyDescent="0.15">
      <c r="A171" s="97"/>
      <c r="C171" s="29" t="s">
        <v>84</v>
      </c>
      <c r="D171" s="239">
        <v>6</v>
      </c>
      <c r="E171" s="91"/>
      <c r="F171" s="91"/>
      <c r="G171" s="91"/>
      <c r="H171" s="91"/>
      <c r="I171" s="91"/>
      <c r="J171" s="67"/>
      <c r="K171" s="67"/>
      <c r="L171" s="67"/>
      <c r="M171" s="67"/>
      <c r="N171" s="67"/>
      <c r="O171" s="67"/>
      <c r="P171" s="67"/>
      <c r="Q171" s="67"/>
      <c r="R171" s="67"/>
      <c r="S171" s="67"/>
      <c r="T171" s="67"/>
      <c r="U171" s="67"/>
      <c r="V171" s="67"/>
      <c r="W171" s="67"/>
      <c r="X171" s="91"/>
      <c r="Y171" s="91"/>
      <c r="Z171" s="91"/>
      <c r="AA171" s="91"/>
      <c r="AB171" s="91"/>
      <c r="AC171" s="47">
        <f t="shared" si="36"/>
        <v>0</v>
      </c>
      <c r="AD171" s="220">
        <f t="shared" si="37"/>
        <v>30</v>
      </c>
      <c r="AE171" s="241">
        <f t="shared" si="38"/>
        <v>40695</v>
      </c>
    </row>
    <row r="172" spans="1:31" s="19" customFormat="1" x14ac:dyDescent="0.15">
      <c r="A172" s="97"/>
      <c r="C172" s="29" t="s">
        <v>85</v>
      </c>
      <c r="D172" s="239">
        <v>7</v>
      </c>
      <c r="E172" s="91"/>
      <c r="F172" s="91"/>
      <c r="G172" s="91"/>
      <c r="H172" s="91"/>
      <c r="I172" s="91"/>
      <c r="J172" s="67"/>
      <c r="K172" s="67"/>
      <c r="L172" s="67"/>
      <c r="M172" s="67"/>
      <c r="N172" s="67"/>
      <c r="O172" s="67"/>
      <c r="P172" s="67"/>
      <c r="Q172" s="67"/>
      <c r="R172" s="67"/>
      <c r="S172" s="67"/>
      <c r="T172" s="67"/>
      <c r="U172" s="67"/>
      <c r="V172" s="67"/>
      <c r="W172" s="67"/>
      <c r="X172" s="91"/>
      <c r="Y172" s="91"/>
      <c r="Z172" s="91"/>
      <c r="AA172" s="91"/>
      <c r="AB172" s="91"/>
      <c r="AC172" s="47">
        <f t="shared" si="36"/>
        <v>0</v>
      </c>
      <c r="AD172" s="220">
        <f t="shared" si="37"/>
        <v>31</v>
      </c>
      <c r="AE172" s="241">
        <f t="shared" si="38"/>
        <v>40725</v>
      </c>
    </row>
    <row r="173" spans="1:31" s="19" customFormat="1" x14ac:dyDescent="0.15">
      <c r="A173" s="97"/>
      <c r="C173" s="29" t="s">
        <v>86</v>
      </c>
      <c r="D173" s="239">
        <v>8</v>
      </c>
      <c r="E173" s="91"/>
      <c r="F173" s="91"/>
      <c r="G173" s="91"/>
      <c r="H173" s="91"/>
      <c r="I173" s="91"/>
      <c r="J173" s="67"/>
      <c r="K173" s="67"/>
      <c r="L173" s="67"/>
      <c r="M173" s="67"/>
      <c r="N173" s="67"/>
      <c r="O173" s="67"/>
      <c r="P173" s="67"/>
      <c r="Q173" s="67"/>
      <c r="R173" s="67"/>
      <c r="S173" s="67"/>
      <c r="T173" s="67"/>
      <c r="U173" s="67"/>
      <c r="V173" s="67"/>
      <c r="W173" s="67"/>
      <c r="X173" s="91"/>
      <c r="Y173" s="91"/>
      <c r="Z173" s="91"/>
      <c r="AA173" s="91"/>
      <c r="AB173" s="91"/>
      <c r="AC173" s="47">
        <f t="shared" si="36"/>
        <v>0</v>
      </c>
      <c r="AD173" s="220">
        <f t="shared" si="37"/>
        <v>31</v>
      </c>
      <c r="AE173" s="241">
        <f t="shared" si="38"/>
        <v>40756</v>
      </c>
    </row>
    <row r="174" spans="1:31" s="19" customFormat="1" x14ac:dyDescent="0.15">
      <c r="A174" s="97"/>
      <c r="C174" s="29" t="s">
        <v>87</v>
      </c>
      <c r="D174" s="239">
        <v>9</v>
      </c>
      <c r="E174" s="91"/>
      <c r="F174" s="91"/>
      <c r="G174" s="91"/>
      <c r="H174" s="91"/>
      <c r="I174" s="91"/>
      <c r="J174" s="67"/>
      <c r="K174" s="67"/>
      <c r="L174" s="67"/>
      <c r="M174" s="67"/>
      <c r="N174" s="67"/>
      <c r="O174" s="67"/>
      <c r="P174" s="67"/>
      <c r="Q174" s="67"/>
      <c r="R174" s="67"/>
      <c r="S174" s="67"/>
      <c r="T174" s="67"/>
      <c r="U174" s="67"/>
      <c r="V174" s="67"/>
      <c r="W174" s="67"/>
      <c r="X174" s="91"/>
      <c r="Y174" s="91"/>
      <c r="Z174" s="91"/>
      <c r="AA174" s="91"/>
      <c r="AB174" s="91"/>
      <c r="AC174" s="47">
        <f t="shared" si="36"/>
        <v>0</v>
      </c>
      <c r="AD174" s="220">
        <f t="shared" si="37"/>
        <v>30</v>
      </c>
      <c r="AE174" s="241">
        <f t="shared" si="38"/>
        <v>40787</v>
      </c>
    </row>
    <row r="175" spans="1:31" s="19" customFormat="1" x14ac:dyDescent="0.15">
      <c r="A175" s="97"/>
      <c r="C175" s="29" t="s">
        <v>88</v>
      </c>
      <c r="D175" s="239">
        <v>10</v>
      </c>
      <c r="E175" s="91"/>
      <c r="F175" s="91"/>
      <c r="G175" s="91"/>
      <c r="H175" s="91"/>
      <c r="I175" s="91"/>
      <c r="J175" s="67"/>
      <c r="K175" s="67"/>
      <c r="L175" s="67"/>
      <c r="M175" s="67"/>
      <c r="N175" s="67"/>
      <c r="O175" s="67"/>
      <c r="P175" s="67"/>
      <c r="Q175" s="67"/>
      <c r="R175" s="67"/>
      <c r="S175" s="67"/>
      <c r="T175" s="67"/>
      <c r="U175" s="67"/>
      <c r="V175" s="67"/>
      <c r="W175" s="67"/>
      <c r="X175" s="91"/>
      <c r="Y175" s="91"/>
      <c r="Z175" s="91"/>
      <c r="AA175" s="91"/>
      <c r="AB175" s="91"/>
      <c r="AC175" s="47">
        <f t="shared" si="36"/>
        <v>0</v>
      </c>
      <c r="AD175" s="220">
        <f t="shared" si="37"/>
        <v>31</v>
      </c>
      <c r="AE175" s="241">
        <f t="shared" si="38"/>
        <v>40817</v>
      </c>
    </row>
    <row r="176" spans="1:31" s="19" customFormat="1" x14ac:dyDescent="0.15">
      <c r="A176" s="97"/>
      <c r="C176" s="29" t="s">
        <v>89</v>
      </c>
      <c r="D176" s="239">
        <v>11</v>
      </c>
      <c r="E176" s="91"/>
      <c r="F176" s="91"/>
      <c r="G176" s="91"/>
      <c r="H176" s="91"/>
      <c r="I176" s="91"/>
      <c r="J176" s="67"/>
      <c r="K176" s="67"/>
      <c r="L176" s="67"/>
      <c r="M176" s="67"/>
      <c r="N176" s="67"/>
      <c r="O176" s="67"/>
      <c r="P176" s="67"/>
      <c r="Q176" s="67"/>
      <c r="R176" s="67"/>
      <c r="S176" s="67"/>
      <c r="T176" s="67"/>
      <c r="U176" s="67"/>
      <c r="V176" s="67"/>
      <c r="W176" s="67"/>
      <c r="X176" s="91"/>
      <c r="Y176" s="91"/>
      <c r="Z176" s="91"/>
      <c r="AA176" s="91"/>
      <c r="AB176" s="91"/>
      <c r="AC176" s="47">
        <f t="shared" si="36"/>
        <v>0</v>
      </c>
      <c r="AD176" s="220">
        <f t="shared" si="37"/>
        <v>30</v>
      </c>
      <c r="AE176" s="241">
        <f t="shared" si="38"/>
        <v>40848</v>
      </c>
    </row>
    <row r="177" spans="1:31" s="19" customFormat="1" ht="14" thickBot="1" x14ac:dyDescent="0.2">
      <c r="A177" s="97"/>
      <c r="C177" s="29" t="s">
        <v>90</v>
      </c>
      <c r="D177" s="239">
        <v>12</v>
      </c>
      <c r="E177" s="91"/>
      <c r="F177" s="91"/>
      <c r="G177" s="91"/>
      <c r="H177" s="91"/>
      <c r="I177" s="91"/>
      <c r="J177" s="67"/>
      <c r="K177" s="67"/>
      <c r="L177" s="67"/>
      <c r="M177" s="67"/>
      <c r="N177" s="67"/>
      <c r="O177" s="67"/>
      <c r="P177" s="67"/>
      <c r="Q177" s="67"/>
      <c r="R177" s="67"/>
      <c r="S177" s="67"/>
      <c r="T177" s="67"/>
      <c r="U177" s="67"/>
      <c r="V177" s="67"/>
      <c r="W177" s="67"/>
      <c r="X177" s="91"/>
      <c r="Y177" s="91"/>
      <c r="Z177" s="91"/>
      <c r="AA177" s="91"/>
      <c r="AB177" s="91"/>
      <c r="AC177" s="47">
        <f t="shared" si="36"/>
        <v>0</v>
      </c>
      <c r="AD177" s="220">
        <f t="shared" si="37"/>
        <v>31</v>
      </c>
      <c r="AE177" s="241">
        <f t="shared" si="38"/>
        <v>40878</v>
      </c>
    </row>
    <row r="178" spans="1:31" s="19" customFormat="1" ht="14" thickBot="1" x14ac:dyDescent="0.2">
      <c r="A178" s="97"/>
      <c r="C178" s="37" t="s">
        <v>91</v>
      </c>
      <c r="D178" s="27"/>
      <c r="E178" s="26">
        <f t="shared" ref="E178:AB178" si="39">SUMPRODUCT(E166:E177,$AD166:$AD177)</f>
        <v>0</v>
      </c>
      <c r="F178" s="26">
        <f t="shared" si="39"/>
        <v>0</v>
      </c>
      <c r="G178" s="26">
        <f t="shared" si="39"/>
        <v>0</v>
      </c>
      <c r="H178" s="26">
        <f t="shared" si="39"/>
        <v>0</v>
      </c>
      <c r="I178" s="26">
        <f t="shared" si="39"/>
        <v>0</v>
      </c>
      <c r="J178" s="26">
        <f t="shared" si="39"/>
        <v>0</v>
      </c>
      <c r="K178" s="26">
        <f t="shared" si="39"/>
        <v>0</v>
      </c>
      <c r="L178" s="26">
        <f t="shared" si="39"/>
        <v>0</v>
      </c>
      <c r="M178" s="26">
        <f t="shared" si="39"/>
        <v>0</v>
      </c>
      <c r="N178" s="26">
        <f t="shared" si="39"/>
        <v>0</v>
      </c>
      <c r="O178" s="26">
        <f t="shared" si="39"/>
        <v>0</v>
      </c>
      <c r="P178" s="26">
        <f t="shared" si="39"/>
        <v>0</v>
      </c>
      <c r="Q178" s="26">
        <f t="shared" si="39"/>
        <v>0</v>
      </c>
      <c r="R178" s="26">
        <f t="shared" si="39"/>
        <v>0</v>
      </c>
      <c r="S178" s="26">
        <f t="shared" si="39"/>
        <v>0</v>
      </c>
      <c r="T178" s="26">
        <f t="shared" si="39"/>
        <v>0</v>
      </c>
      <c r="U178" s="26">
        <f t="shared" si="39"/>
        <v>0</v>
      </c>
      <c r="V178" s="26">
        <f t="shared" si="39"/>
        <v>0</v>
      </c>
      <c r="W178" s="26">
        <f t="shared" si="39"/>
        <v>0</v>
      </c>
      <c r="X178" s="26">
        <f t="shared" si="39"/>
        <v>0</v>
      </c>
      <c r="Y178" s="26">
        <f t="shared" si="39"/>
        <v>0</v>
      </c>
      <c r="Z178" s="26">
        <f t="shared" si="39"/>
        <v>0</v>
      </c>
      <c r="AA178" s="26">
        <f t="shared" si="39"/>
        <v>0</v>
      </c>
      <c r="AB178" s="26">
        <f t="shared" si="39"/>
        <v>0</v>
      </c>
      <c r="AC178" s="48">
        <f>SUM(AC166:AC177)</f>
        <v>0</v>
      </c>
      <c r="AD178" s="221"/>
      <c r="AE178" s="239"/>
    </row>
    <row r="179" spans="1:31" s="19" customFormat="1" ht="14" thickBot="1" x14ac:dyDescent="0.2">
      <c r="A179" s="97"/>
      <c r="C179" s="29"/>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c r="AC179" s="49" t="str">
        <f>IF(AC178=SUM(E178:AB178),"","ERROR")</f>
        <v/>
      </c>
      <c r="AD179" s="221"/>
      <c r="AE179" s="239"/>
    </row>
    <row r="180" spans="1:31" s="19" customFormat="1" x14ac:dyDescent="0.15">
      <c r="A180" s="97"/>
      <c r="C180" s="29"/>
      <c r="D180" s="45"/>
      <c r="E180" s="28">
        <f>E163-1</f>
        <v>2010</v>
      </c>
      <c r="F180" s="27"/>
      <c r="G180" s="27"/>
      <c r="H180" s="27"/>
      <c r="I180" s="27"/>
      <c r="J180" s="27"/>
      <c r="K180" s="27"/>
      <c r="L180" s="27"/>
      <c r="M180" s="27"/>
      <c r="N180" s="27"/>
      <c r="O180" s="27"/>
      <c r="P180" s="27"/>
      <c r="Q180" s="27"/>
      <c r="R180" s="27"/>
      <c r="S180" s="27"/>
      <c r="T180" s="27"/>
      <c r="U180" s="27"/>
      <c r="V180" s="27"/>
      <c r="W180" s="27"/>
      <c r="X180" s="27"/>
      <c r="Y180" s="27"/>
      <c r="Z180" s="27"/>
      <c r="AA180" s="27"/>
      <c r="AB180" s="27"/>
      <c r="AC180" s="50"/>
      <c r="AD180" s="221"/>
      <c r="AE180" s="239"/>
    </row>
    <row r="181" spans="1:31" s="19" customFormat="1" x14ac:dyDescent="0.15">
      <c r="A181" s="97"/>
      <c r="C181" s="29"/>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c r="AC181" s="50"/>
      <c r="AD181" s="221"/>
      <c r="AE181" s="239"/>
    </row>
    <row r="182" spans="1:31" s="19" customFormat="1" x14ac:dyDescent="0.15">
      <c r="A182" s="97"/>
      <c r="C182" s="29" t="s">
        <v>9</v>
      </c>
      <c r="D182" s="29"/>
      <c r="E182" s="89">
        <v>100</v>
      </c>
      <c r="F182" s="89">
        <v>200</v>
      </c>
      <c r="G182" s="89">
        <v>300</v>
      </c>
      <c r="H182" s="89">
        <v>400</v>
      </c>
      <c r="I182" s="89">
        <v>500</v>
      </c>
      <c r="J182" s="249">
        <v>600</v>
      </c>
      <c r="K182" s="249">
        <v>700</v>
      </c>
      <c r="L182" s="249">
        <v>800</v>
      </c>
      <c r="M182" s="249">
        <v>900</v>
      </c>
      <c r="N182" s="66">
        <v>1000</v>
      </c>
      <c r="O182" s="66">
        <v>1100</v>
      </c>
      <c r="P182" s="66">
        <v>1200</v>
      </c>
      <c r="Q182" s="66">
        <v>1300</v>
      </c>
      <c r="R182" s="66">
        <v>1400</v>
      </c>
      <c r="S182" s="66">
        <v>1500</v>
      </c>
      <c r="T182" s="66">
        <v>1600</v>
      </c>
      <c r="U182" s="66">
        <v>1700</v>
      </c>
      <c r="V182" s="66">
        <v>1800</v>
      </c>
      <c r="W182" s="66">
        <v>1900</v>
      </c>
      <c r="X182" s="90">
        <v>2000</v>
      </c>
      <c r="Y182" s="90">
        <v>2100</v>
      </c>
      <c r="Z182" s="90">
        <v>2200</v>
      </c>
      <c r="AA182" s="90">
        <v>2300</v>
      </c>
      <c r="AB182" s="90">
        <v>2400</v>
      </c>
      <c r="AC182" s="51" t="s">
        <v>79</v>
      </c>
      <c r="AD182" s="219" t="s">
        <v>162</v>
      </c>
      <c r="AE182" s="239"/>
    </row>
    <row r="183" spans="1:31" s="19" customFormat="1" x14ac:dyDescent="0.15">
      <c r="A183" s="97"/>
      <c r="C183" s="29" t="s">
        <v>80</v>
      </c>
      <c r="D183" s="239">
        <v>1</v>
      </c>
      <c r="E183" s="91"/>
      <c r="F183" s="91"/>
      <c r="G183" s="91"/>
      <c r="H183" s="91"/>
      <c r="I183" s="91"/>
      <c r="J183" s="67"/>
      <c r="K183" s="67"/>
      <c r="L183" s="67"/>
      <c r="M183" s="67"/>
      <c r="N183" s="67"/>
      <c r="O183" s="67"/>
      <c r="P183" s="67"/>
      <c r="Q183" s="67"/>
      <c r="R183" s="67"/>
      <c r="S183" s="67"/>
      <c r="T183" s="67"/>
      <c r="U183" s="67"/>
      <c r="V183" s="67"/>
      <c r="W183" s="67"/>
      <c r="X183" s="91"/>
      <c r="Y183" s="91"/>
      <c r="Z183" s="91"/>
      <c r="AA183" s="91"/>
      <c r="AB183" s="91"/>
      <c r="AC183" s="47">
        <f>SUM(E183:AB183)*AD183</f>
        <v>0</v>
      </c>
      <c r="AD183" s="220">
        <f>DAY(EOMONTH(AE183,0))</f>
        <v>31</v>
      </c>
      <c r="AE183" s="241">
        <f>DATE($E$180,D183,1)</f>
        <v>40179</v>
      </c>
    </row>
    <row r="184" spans="1:31" s="19" customFormat="1" x14ac:dyDescent="0.15">
      <c r="A184" s="97"/>
      <c r="C184" s="29" t="s">
        <v>81</v>
      </c>
      <c r="D184" s="239">
        <v>2</v>
      </c>
      <c r="E184" s="91"/>
      <c r="F184" s="91"/>
      <c r="G184" s="91"/>
      <c r="H184" s="91"/>
      <c r="I184" s="91"/>
      <c r="J184" s="67"/>
      <c r="K184" s="67"/>
      <c r="L184" s="67"/>
      <c r="M184" s="67"/>
      <c r="N184" s="67"/>
      <c r="O184" s="67"/>
      <c r="P184" s="67"/>
      <c r="Q184" s="67"/>
      <c r="R184" s="67"/>
      <c r="S184" s="67"/>
      <c r="T184" s="67"/>
      <c r="U184" s="67"/>
      <c r="V184" s="67"/>
      <c r="W184" s="67"/>
      <c r="X184" s="91"/>
      <c r="Y184" s="91"/>
      <c r="Z184" s="91"/>
      <c r="AA184" s="91"/>
      <c r="AB184" s="91"/>
      <c r="AC184" s="47">
        <f t="shared" ref="AC184:AC194" si="40">SUM(E184:AB184)*AD184</f>
        <v>0</v>
      </c>
      <c r="AD184" s="220">
        <f t="shared" ref="AD184:AD194" si="41">DAY(EOMONTH(AE184,0))</f>
        <v>28</v>
      </c>
      <c r="AE184" s="241">
        <f t="shared" ref="AE184:AE194" si="42">DATE($E$180,D184,1)</f>
        <v>40210</v>
      </c>
    </row>
    <row r="185" spans="1:31" s="19" customFormat="1" x14ac:dyDescent="0.15">
      <c r="A185" s="97"/>
      <c r="C185" s="29" t="s">
        <v>82</v>
      </c>
      <c r="D185" s="239">
        <v>3</v>
      </c>
      <c r="E185" s="91"/>
      <c r="F185" s="91"/>
      <c r="G185" s="91"/>
      <c r="H185" s="91"/>
      <c r="I185" s="91"/>
      <c r="J185" s="67"/>
      <c r="K185" s="67"/>
      <c r="L185" s="67"/>
      <c r="M185" s="67"/>
      <c r="N185" s="67"/>
      <c r="O185" s="67"/>
      <c r="P185" s="67"/>
      <c r="Q185" s="67"/>
      <c r="R185" s="67"/>
      <c r="S185" s="67"/>
      <c r="T185" s="67"/>
      <c r="U185" s="67"/>
      <c r="V185" s="67"/>
      <c r="W185" s="67"/>
      <c r="X185" s="91"/>
      <c r="Y185" s="91"/>
      <c r="Z185" s="91"/>
      <c r="AA185" s="91"/>
      <c r="AB185" s="91"/>
      <c r="AC185" s="47">
        <f t="shared" si="40"/>
        <v>0</v>
      </c>
      <c r="AD185" s="220">
        <f t="shared" si="41"/>
        <v>31</v>
      </c>
      <c r="AE185" s="241">
        <f t="shared" si="42"/>
        <v>40238</v>
      </c>
    </row>
    <row r="186" spans="1:31" s="19" customFormat="1" x14ac:dyDescent="0.15">
      <c r="A186" s="97"/>
      <c r="C186" s="29" t="s">
        <v>83</v>
      </c>
      <c r="D186" s="239">
        <v>4</v>
      </c>
      <c r="E186" s="91"/>
      <c r="F186" s="91"/>
      <c r="G186" s="91"/>
      <c r="H186" s="91"/>
      <c r="I186" s="91"/>
      <c r="J186" s="67"/>
      <c r="K186" s="67"/>
      <c r="L186" s="67"/>
      <c r="M186" s="67"/>
      <c r="N186" s="67"/>
      <c r="O186" s="67"/>
      <c r="P186" s="67"/>
      <c r="Q186" s="67"/>
      <c r="R186" s="67"/>
      <c r="S186" s="67"/>
      <c r="T186" s="67"/>
      <c r="U186" s="67"/>
      <c r="V186" s="67"/>
      <c r="W186" s="67"/>
      <c r="X186" s="91"/>
      <c r="Y186" s="91"/>
      <c r="Z186" s="91"/>
      <c r="AA186" s="91"/>
      <c r="AB186" s="91"/>
      <c r="AC186" s="47">
        <f t="shared" si="40"/>
        <v>0</v>
      </c>
      <c r="AD186" s="220">
        <f t="shared" si="41"/>
        <v>30</v>
      </c>
      <c r="AE186" s="241">
        <f t="shared" si="42"/>
        <v>40269</v>
      </c>
    </row>
    <row r="187" spans="1:31" s="19" customFormat="1" x14ac:dyDescent="0.15">
      <c r="A187" s="97"/>
      <c r="C187" s="29" t="s">
        <v>75</v>
      </c>
      <c r="D187" s="239">
        <v>5</v>
      </c>
      <c r="E187" s="91"/>
      <c r="F187" s="91"/>
      <c r="G187" s="91"/>
      <c r="H187" s="91"/>
      <c r="I187" s="91"/>
      <c r="J187" s="67"/>
      <c r="K187" s="67"/>
      <c r="L187" s="67"/>
      <c r="M187" s="67"/>
      <c r="N187" s="67"/>
      <c r="O187" s="67"/>
      <c r="P187" s="67"/>
      <c r="Q187" s="67"/>
      <c r="R187" s="67"/>
      <c r="S187" s="67"/>
      <c r="T187" s="67"/>
      <c r="U187" s="67"/>
      <c r="V187" s="67"/>
      <c r="W187" s="67"/>
      <c r="X187" s="91"/>
      <c r="Y187" s="91"/>
      <c r="Z187" s="91"/>
      <c r="AA187" s="91"/>
      <c r="AB187" s="91"/>
      <c r="AC187" s="47">
        <f t="shared" si="40"/>
        <v>0</v>
      </c>
      <c r="AD187" s="220">
        <f t="shared" si="41"/>
        <v>31</v>
      </c>
      <c r="AE187" s="241">
        <f t="shared" si="42"/>
        <v>40299</v>
      </c>
    </row>
    <row r="188" spans="1:31" s="19" customFormat="1" x14ac:dyDescent="0.15">
      <c r="A188" s="97"/>
      <c r="C188" s="29" t="s">
        <v>84</v>
      </c>
      <c r="D188" s="239">
        <v>6</v>
      </c>
      <c r="E188" s="91"/>
      <c r="F188" s="91"/>
      <c r="G188" s="91"/>
      <c r="H188" s="91"/>
      <c r="I188" s="91"/>
      <c r="J188" s="67"/>
      <c r="K188" s="67"/>
      <c r="L188" s="67"/>
      <c r="M188" s="67"/>
      <c r="N188" s="67"/>
      <c r="O188" s="67"/>
      <c r="P188" s="67"/>
      <c r="Q188" s="67"/>
      <c r="R188" s="67"/>
      <c r="S188" s="67"/>
      <c r="T188" s="67"/>
      <c r="U188" s="67"/>
      <c r="V188" s="67"/>
      <c r="W188" s="67"/>
      <c r="X188" s="91"/>
      <c r="Y188" s="91"/>
      <c r="Z188" s="91"/>
      <c r="AA188" s="91"/>
      <c r="AB188" s="91"/>
      <c r="AC188" s="47">
        <f t="shared" si="40"/>
        <v>0</v>
      </c>
      <c r="AD188" s="220">
        <f t="shared" si="41"/>
        <v>30</v>
      </c>
      <c r="AE188" s="241">
        <f t="shared" si="42"/>
        <v>40330</v>
      </c>
    </row>
    <row r="189" spans="1:31" s="19" customFormat="1" x14ac:dyDescent="0.15">
      <c r="A189" s="97"/>
      <c r="C189" s="29" t="s">
        <v>85</v>
      </c>
      <c r="D189" s="239">
        <v>7</v>
      </c>
      <c r="E189" s="91"/>
      <c r="F189" s="91"/>
      <c r="G189" s="91"/>
      <c r="H189" s="91"/>
      <c r="I189" s="91"/>
      <c r="J189" s="67"/>
      <c r="K189" s="67"/>
      <c r="L189" s="67"/>
      <c r="M189" s="67"/>
      <c r="N189" s="67"/>
      <c r="O189" s="67"/>
      <c r="P189" s="67"/>
      <c r="Q189" s="67"/>
      <c r="R189" s="67"/>
      <c r="S189" s="67"/>
      <c r="T189" s="67"/>
      <c r="U189" s="67"/>
      <c r="V189" s="67"/>
      <c r="W189" s="67"/>
      <c r="X189" s="91"/>
      <c r="Y189" s="91"/>
      <c r="Z189" s="91"/>
      <c r="AA189" s="91"/>
      <c r="AB189" s="91"/>
      <c r="AC189" s="47">
        <f t="shared" si="40"/>
        <v>0</v>
      </c>
      <c r="AD189" s="220">
        <f t="shared" si="41"/>
        <v>31</v>
      </c>
      <c r="AE189" s="241">
        <f t="shared" si="42"/>
        <v>40360</v>
      </c>
    </row>
    <row r="190" spans="1:31" s="19" customFormat="1" x14ac:dyDescent="0.15">
      <c r="A190" s="97"/>
      <c r="C190" s="29" t="s">
        <v>86</v>
      </c>
      <c r="D190" s="239">
        <v>8</v>
      </c>
      <c r="E190" s="91"/>
      <c r="F190" s="91"/>
      <c r="G190" s="91"/>
      <c r="H190" s="91"/>
      <c r="I190" s="91"/>
      <c r="J190" s="67"/>
      <c r="K190" s="67"/>
      <c r="L190" s="67"/>
      <c r="M190" s="67"/>
      <c r="N190" s="67"/>
      <c r="O190" s="67"/>
      <c r="P190" s="67"/>
      <c r="Q190" s="67"/>
      <c r="R190" s="67"/>
      <c r="S190" s="67"/>
      <c r="T190" s="67"/>
      <c r="U190" s="67"/>
      <c r="V190" s="67"/>
      <c r="W190" s="67"/>
      <c r="X190" s="91"/>
      <c r="Y190" s="91"/>
      <c r="Z190" s="91"/>
      <c r="AA190" s="91"/>
      <c r="AB190" s="91"/>
      <c r="AC190" s="47">
        <f t="shared" si="40"/>
        <v>0</v>
      </c>
      <c r="AD190" s="220">
        <f t="shared" si="41"/>
        <v>31</v>
      </c>
      <c r="AE190" s="241">
        <f t="shared" si="42"/>
        <v>40391</v>
      </c>
    </row>
    <row r="191" spans="1:31" s="19" customFormat="1" x14ac:dyDescent="0.15">
      <c r="A191" s="97"/>
      <c r="C191" s="29" t="s">
        <v>87</v>
      </c>
      <c r="D191" s="239">
        <v>9</v>
      </c>
      <c r="E191" s="91"/>
      <c r="F191" s="91"/>
      <c r="G191" s="91"/>
      <c r="H191" s="91"/>
      <c r="I191" s="91"/>
      <c r="J191" s="67"/>
      <c r="K191" s="67"/>
      <c r="L191" s="67"/>
      <c r="M191" s="67"/>
      <c r="N191" s="67"/>
      <c r="O191" s="67"/>
      <c r="P191" s="67"/>
      <c r="Q191" s="67"/>
      <c r="R191" s="67"/>
      <c r="S191" s="67"/>
      <c r="T191" s="67"/>
      <c r="U191" s="67"/>
      <c r="V191" s="67"/>
      <c r="W191" s="67"/>
      <c r="X191" s="91"/>
      <c r="Y191" s="91"/>
      <c r="Z191" s="91"/>
      <c r="AA191" s="91"/>
      <c r="AB191" s="91"/>
      <c r="AC191" s="47">
        <f t="shared" si="40"/>
        <v>0</v>
      </c>
      <c r="AD191" s="220">
        <f t="shared" si="41"/>
        <v>30</v>
      </c>
      <c r="AE191" s="241">
        <f t="shared" si="42"/>
        <v>40422</v>
      </c>
    </row>
    <row r="192" spans="1:31" s="19" customFormat="1" x14ac:dyDescent="0.15">
      <c r="A192" s="97"/>
      <c r="C192" s="29" t="s">
        <v>88</v>
      </c>
      <c r="D192" s="239">
        <v>10</v>
      </c>
      <c r="E192" s="91"/>
      <c r="F192" s="91"/>
      <c r="G192" s="91"/>
      <c r="H192" s="91"/>
      <c r="I192" s="91"/>
      <c r="J192" s="67"/>
      <c r="K192" s="67"/>
      <c r="L192" s="67"/>
      <c r="M192" s="67"/>
      <c r="N192" s="67"/>
      <c r="O192" s="67"/>
      <c r="P192" s="67"/>
      <c r="Q192" s="67"/>
      <c r="R192" s="67"/>
      <c r="S192" s="67"/>
      <c r="T192" s="67"/>
      <c r="U192" s="67"/>
      <c r="V192" s="67"/>
      <c r="W192" s="67"/>
      <c r="X192" s="91"/>
      <c r="Y192" s="91"/>
      <c r="Z192" s="91"/>
      <c r="AA192" s="91"/>
      <c r="AB192" s="91"/>
      <c r="AC192" s="47">
        <f t="shared" si="40"/>
        <v>0</v>
      </c>
      <c r="AD192" s="220">
        <f t="shared" si="41"/>
        <v>31</v>
      </c>
      <c r="AE192" s="241">
        <f t="shared" si="42"/>
        <v>40452</v>
      </c>
    </row>
    <row r="193" spans="1:31" s="19" customFormat="1" x14ac:dyDescent="0.15">
      <c r="A193" s="97"/>
      <c r="C193" s="29" t="s">
        <v>89</v>
      </c>
      <c r="D193" s="239">
        <v>11</v>
      </c>
      <c r="E193" s="91"/>
      <c r="F193" s="91"/>
      <c r="G193" s="91"/>
      <c r="H193" s="91"/>
      <c r="I193" s="91"/>
      <c r="J193" s="67"/>
      <c r="K193" s="67"/>
      <c r="L193" s="67"/>
      <c r="M193" s="67"/>
      <c r="N193" s="67"/>
      <c r="O193" s="67"/>
      <c r="P193" s="67"/>
      <c r="Q193" s="67"/>
      <c r="R193" s="67"/>
      <c r="S193" s="67"/>
      <c r="T193" s="67"/>
      <c r="U193" s="67"/>
      <c r="V193" s="67"/>
      <c r="W193" s="67"/>
      <c r="X193" s="91"/>
      <c r="Y193" s="91"/>
      <c r="Z193" s="91"/>
      <c r="AA193" s="91"/>
      <c r="AB193" s="91"/>
      <c r="AC193" s="47">
        <f t="shared" si="40"/>
        <v>0</v>
      </c>
      <c r="AD193" s="220">
        <f t="shared" si="41"/>
        <v>30</v>
      </c>
      <c r="AE193" s="241">
        <f t="shared" si="42"/>
        <v>40483</v>
      </c>
    </row>
    <row r="194" spans="1:31" s="19" customFormat="1" ht="14" thickBot="1" x14ac:dyDescent="0.2">
      <c r="A194" s="97"/>
      <c r="C194" s="29" t="s">
        <v>90</v>
      </c>
      <c r="D194" s="239">
        <v>12</v>
      </c>
      <c r="E194" s="91"/>
      <c r="F194" s="91"/>
      <c r="G194" s="91"/>
      <c r="H194" s="91"/>
      <c r="I194" s="91"/>
      <c r="J194" s="67"/>
      <c r="K194" s="67"/>
      <c r="L194" s="67"/>
      <c r="M194" s="67"/>
      <c r="N194" s="67"/>
      <c r="O194" s="67"/>
      <c r="P194" s="67"/>
      <c r="Q194" s="67"/>
      <c r="R194" s="67"/>
      <c r="S194" s="67"/>
      <c r="T194" s="67"/>
      <c r="U194" s="67"/>
      <c r="V194" s="67"/>
      <c r="W194" s="67"/>
      <c r="X194" s="91"/>
      <c r="Y194" s="91"/>
      <c r="Z194" s="91"/>
      <c r="AA194" s="91"/>
      <c r="AB194" s="91"/>
      <c r="AC194" s="47">
        <f t="shared" si="40"/>
        <v>0</v>
      </c>
      <c r="AD194" s="220">
        <f t="shared" si="41"/>
        <v>31</v>
      </c>
      <c r="AE194" s="241">
        <f t="shared" si="42"/>
        <v>40513</v>
      </c>
    </row>
    <row r="195" spans="1:31" s="19" customFormat="1" ht="14" thickBot="1" x14ac:dyDescent="0.2">
      <c r="A195" s="97"/>
      <c r="C195" s="37" t="s">
        <v>91</v>
      </c>
      <c r="D195" s="27"/>
      <c r="E195" s="26">
        <f t="shared" ref="E195:AB195" si="43">SUMPRODUCT(E183:E194,$AD183:$AD194)</f>
        <v>0</v>
      </c>
      <c r="F195" s="26">
        <f t="shared" si="43"/>
        <v>0</v>
      </c>
      <c r="G195" s="26">
        <f t="shared" si="43"/>
        <v>0</v>
      </c>
      <c r="H195" s="26">
        <f t="shared" si="43"/>
        <v>0</v>
      </c>
      <c r="I195" s="26">
        <f t="shared" si="43"/>
        <v>0</v>
      </c>
      <c r="J195" s="26">
        <f t="shared" si="43"/>
        <v>0</v>
      </c>
      <c r="K195" s="26">
        <f t="shared" si="43"/>
        <v>0</v>
      </c>
      <c r="L195" s="26">
        <f t="shared" si="43"/>
        <v>0</v>
      </c>
      <c r="M195" s="26">
        <f t="shared" si="43"/>
        <v>0</v>
      </c>
      <c r="N195" s="26">
        <f t="shared" si="43"/>
        <v>0</v>
      </c>
      <c r="O195" s="26">
        <f t="shared" si="43"/>
        <v>0</v>
      </c>
      <c r="P195" s="26">
        <f t="shared" si="43"/>
        <v>0</v>
      </c>
      <c r="Q195" s="26">
        <f t="shared" si="43"/>
        <v>0</v>
      </c>
      <c r="R195" s="26">
        <f t="shared" si="43"/>
        <v>0</v>
      </c>
      <c r="S195" s="26">
        <f t="shared" si="43"/>
        <v>0</v>
      </c>
      <c r="T195" s="26">
        <f t="shared" si="43"/>
        <v>0</v>
      </c>
      <c r="U195" s="26">
        <f t="shared" si="43"/>
        <v>0</v>
      </c>
      <c r="V195" s="26">
        <f t="shared" si="43"/>
        <v>0</v>
      </c>
      <c r="W195" s="26">
        <f t="shared" si="43"/>
        <v>0</v>
      </c>
      <c r="X195" s="26">
        <f t="shared" si="43"/>
        <v>0</v>
      </c>
      <c r="Y195" s="26">
        <f t="shared" si="43"/>
        <v>0</v>
      </c>
      <c r="Z195" s="26">
        <f t="shared" si="43"/>
        <v>0</v>
      </c>
      <c r="AA195" s="26">
        <f t="shared" si="43"/>
        <v>0</v>
      </c>
      <c r="AB195" s="26">
        <f t="shared" si="43"/>
        <v>0</v>
      </c>
      <c r="AC195" s="48">
        <f>SUM(AC183:AC194)</f>
        <v>0</v>
      </c>
      <c r="AD195" s="221"/>
      <c r="AE195" s="239"/>
    </row>
    <row r="196" spans="1:31" s="19" customFormat="1" ht="14" thickBot="1" x14ac:dyDescent="0.2">
      <c r="A196" s="97"/>
      <c r="C196" s="29"/>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c r="AC196" s="49" t="str">
        <f>IF(AC195=SUM(E195:AB195),"","ERROR")</f>
        <v/>
      </c>
      <c r="AD196" s="221"/>
      <c r="AE196" s="239"/>
    </row>
    <row r="197" spans="1:31" s="19" customFormat="1" x14ac:dyDescent="0.15">
      <c r="A197" s="97"/>
      <c r="C197" s="29"/>
      <c r="D197" s="45"/>
      <c r="E197" s="28">
        <f>E180-1</f>
        <v>2009</v>
      </c>
      <c r="F197" s="27"/>
      <c r="G197" s="27"/>
      <c r="H197" s="27"/>
      <c r="I197" s="27"/>
      <c r="J197" s="27"/>
      <c r="K197" s="27"/>
      <c r="L197" s="27"/>
      <c r="M197" s="27"/>
      <c r="N197" s="27"/>
      <c r="O197" s="27"/>
      <c r="P197" s="27"/>
      <c r="Q197" s="27"/>
      <c r="R197" s="27"/>
      <c r="S197" s="27"/>
      <c r="T197" s="27"/>
      <c r="U197" s="27"/>
      <c r="V197" s="27"/>
      <c r="W197" s="27"/>
      <c r="X197" s="27"/>
      <c r="Y197" s="27"/>
      <c r="Z197" s="27"/>
      <c r="AA197" s="27"/>
      <c r="AB197" s="27"/>
      <c r="AC197" s="50"/>
      <c r="AD197" s="221"/>
      <c r="AE197" s="239"/>
    </row>
    <row r="198" spans="1:31" s="19" customFormat="1" x14ac:dyDescent="0.15">
      <c r="A198" s="97"/>
      <c r="C198" s="29"/>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c r="AC198" s="50"/>
      <c r="AD198" s="221"/>
      <c r="AE198" s="239"/>
    </row>
    <row r="199" spans="1:31" s="19" customFormat="1" x14ac:dyDescent="0.15">
      <c r="A199" s="97"/>
      <c r="C199" s="29" t="s">
        <v>9</v>
      </c>
      <c r="D199" s="29"/>
      <c r="E199" s="89">
        <v>100</v>
      </c>
      <c r="F199" s="89">
        <v>200</v>
      </c>
      <c r="G199" s="89">
        <v>300</v>
      </c>
      <c r="H199" s="89">
        <v>400</v>
      </c>
      <c r="I199" s="89">
        <v>500</v>
      </c>
      <c r="J199" s="249">
        <v>600</v>
      </c>
      <c r="K199" s="249">
        <v>700</v>
      </c>
      <c r="L199" s="249">
        <v>800</v>
      </c>
      <c r="M199" s="249">
        <v>900</v>
      </c>
      <c r="N199" s="66">
        <v>1000</v>
      </c>
      <c r="O199" s="66">
        <v>1100</v>
      </c>
      <c r="P199" s="66">
        <v>1200</v>
      </c>
      <c r="Q199" s="66">
        <v>1300</v>
      </c>
      <c r="R199" s="66">
        <v>1400</v>
      </c>
      <c r="S199" s="66">
        <v>1500</v>
      </c>
      <c r="T199" s="66">
        <v>1600</v>
      </c>
      <c r="U199" s="66">
        <v>1700</v>
      </c>
      <c r="V199" s="66">
        <v>1800</v>
      </c>
      <c r="W199" s="66">
        <v>1900</v>
      </c>
      <c r="X199" s="90">
        <v>2000</v>
      </c>
      <c r="Y199" s="90">
        <v>2100</v>
      </c>
      <c r="Z199" s="90">
        <v>2200</v>
      </c>
      <c r="AA199" s="90">
        <v>2300</v>
      </c>
      <c r="AB199" s="90">
        <v>2400</v>
      </c>
      <c r="AC199" s="51" t="s">
        <v>79</v>
      </c>
      <c r="AD199" s="219" t="s">
        <v>162</v>
      </c>
      <c r="AE199" s="239"/>
    </row>
    <row r="200" spans="1:31" s="19" customFormat="1" x14ac:dyDescent="0.15">
      <c r="A200" s="97"/>
      <c r="C200" s="29" t="s">
        <v>80</v>
      </c>
      <c r="D200" s="239">
        <v>1</v>
      </c>
      <c r="E200" s="91"/>
      <c r="F200" s="91"/>
      <c r="G200" s="91"/>
      <c r="H200" s="91"/>
      <c r="I200" s="91"/>
      <c r="J200" s="67"/>
      <c r="K200" s="67"/>
      <c r="L200" s="67"/>
      <c r="M200" s="67"/>
      <c r="N200" s="67"/>
      <c r="O200" s="67"/>
      <c r="P200" s="67"/>
      <c r="Q200" s="67"/>
      <c r="R200" s="67"/>
      <c r="S200" s="67"/>
      <c r="T200" s="67"/>
      <c r="U200" s="67"/>
      <c r="V200" s="67"/>
      <c r="W200" s="67"/>
      <c r="X200" s="91"/>
      <c r="Y200" s="91"/>
      <c r="Z200" s="91"/>
      <c r="AA200" s="91"/>
      <c r="AB200" s="91"/>
      <c r="AC200" s="47">
        <f>SUM(E200:AB200)*AD200</f>
        <v>0</v>
      </c>
      <c r="AD200" s="220">
        <f>DAY(EOMONTH(AE200,0))</f>
        <v>31</v>
      </c>
      <c r="AE200" s="241">
        <f>DATE($E$197,D200,1)</f>
        <v>39814</v>
      </c>
    </row>
    <row r="201" spans="1:31" s="19" customFormat="1" x14ac:dyDescent="0.15">
      <c r="A201" s="97"/>
      <c r="C201" s="29" t="s">
        <v>81</v>
      </c>
      <c r="D201" s="239">
        <v>2</v>
      </c>
      <c r="E201" s="91"/>
      <c r="F201" s="91"/>
      <c r="G201" s="91"/>
      <c r="H201" s="91"/>
      <c r="I201" s="91"/>
      <c r="J201" s="67"/>
      <c r="K201" s="67"/>
      <c r="L201" s="67"/>
      <c r="M201" s="67"/>
      <c r="N201" s="67"/>
      <c r="O201" s="67"/>
      <c r="P201" s="67"/>
      <c r="Q201" s="67"/>
      <c r="R201" s="67"/>
      <c r="S201" s="67"/>
      <c r="T201" s="67"/>
      <c r="U201" s="67"/>
      <c r="V201" s="67"/>
      <c r="W201" s="67"/>
      <c r="X201" s="91"/>
      <c r="Y201" s="91"/>
      <c r="Z201" s="91"/>
      <c r="AA201" s="91"/>
      <c r="AB201" s="91"/>
      <c r="AC201" s="47">
        <f t="shared" ref="AC201:AC211" si="44">SUM(E201:AB201)*AD201</f>
        <v>0</v>
      </c>
      <c r="AD201" s="220">
        <f t="shared" ref="AD201:AD211" si="45">DAY(EOMONTH(AE201,0))</f>
        <v>28</v>
      </c>
      <c r="AE201" s="241">
        <f t="shared" ref="AE201:AE211" si="46">DATE($E$197,D201,1)</f>
        <v>39845</v>
      </c>
    </row>
    <row r="202" spans="1:31" s="19" customFormat="1" x14ac:dyDescent="0.15">
      <c r="A202" s="97"/>
      <c r="C202" s="29" t="s">
        <v>82</v>
      </c>
      <c r="D202" s="239">
        <v>3</v>
      </c>
      <c r="E202" s="91"/>
      <c r="F202" s="91"/>
      <c r="G202" s="91"/>
      <c r="H202" s="91"/>
      <c r="I202" s="91"/>
      <c r="J202" s="67"/>
      <c r="K202" s="67"/>
      <c r="L202" s="67"/>
      <c r="M202" s="67"/>
      <c r="N202" s="67"/>
      <c r="O202" s="67"/>
      <c r="P202" s="67"/>
      <c r="Q202" s="67"/>
      <c r="R202" s="67"/>
      <c r="S202" s="67"/>
      <c r="T202" s="67"/>
      <c r="U202" s="67"/>
      <c r="V202" s="67"/>
      <c r="W202" s="67"/>
      <c r="X202" s="91"/>
      <c r="Y202" s="91"/>
      <c r="Z202" s="91"/>
      <c r="AA202" s="91"/>
      <c r="AB202" s="91"/>
      <c r="AC202" s="47">
        <f t="shared" si="44"/>
        <v>0</v>
      </c>
      <c r="AD202" s="220">
        <f t="shared" si="45"/>
        <v>31</v>
      </c>
      <c r="AE202" s="241">
        <f t="shared" si="46"/>
        <v>39873</v>
      </c>
    </row>
    <row r="203" spans="1:31" s="19" customFormat="1" x14ac:dyDescent="0.15">
      <c r="A203" s="97"/>
      <c r="C203" s="29" t="s">
        <v>83</v>
      </c>
      <c r="D203" s="239">
        <v>4</v>
      </c>
      <c r="E203" s="91"/>
      <c r="F203" s="91"/>
      <c r="G203" s="91"/>
      <c r="H203" s="91"/>
      <c r="I203" s="91"/>
      <c r="J203" s="67"/>
      <c r="K203" s="67"/>
      <c r="L203" s="67"/>
      <c r="M203" s="67"/>
      <c r="N203" s="67"/>
      <c r="O203" s="67"/>
      <c r="P203" s="67"/>
      <c r="Q203" s="67"/>
      <c r="R203" s="67"/>
      <c r="S203" s="67"/>
      <c r="T203" s="67"/>
      <c r="U203" s="67"/>
      <c r="V203" s="67"/>
      <c r="W203" s="67"/>
      <c r="X203" s="91"/>
      <c r="Y203" s="91"/>
      <c r="Z203" s="91"/>
      <c r="AA203" s="91"/>
      <c r="AB203" s="91"/>
      <c r="AC203" s="47">
        <f t="shared" si="44"/>
        <v>0</v>
      </c>
      <c r="AD203" s="220">
        <f t="shared" si="45"/>
        <v>30</v>
      </c>
      <c r="AE203" s="241">
        <f t="shared" si="46"/>
        <v>39904</v>
      </c>
    </row>
    <row r="204" spans="1:31" s="19" customFormat="1" x14ac:dyDescent="0.15">
      <c r="A204" s="97"/>
      <c r="C204" s="29" t="s">
        <v>75</v>
      </c>
      <c r="D204" s="239">
        <v>5</v>
      </c>
      <c r="E204" s="91"/>
      <c r="F204" s="91"/>
      <c r="G204" s="91"/>
      <c r="H204" s="91"/>
      <c r="I204" s="91"/>
      <c r="J204" s="67"/>
      <c r="K204" s="67"/>
      <c r="L204" s="67"/>
      <c r="M204" s="67"/>
      <c r="N204" s="67"/>
      <c r="O204" s="67"/>
      <c r="P204" s="67"/>
      <c r="Q204" s="67"/>
      <c r="R204" s="67"/>
      <c r="S204" s="67"/>
      <c r="T204" s="67"/>
      <c r="U204" s="67"/>
      <c r="V204" s="67"/>
      <c r="W204" s="67"/>
      <c r="X204" s="91"/>
      <c r="Y204" s="91"/>
      <c r="Z204" s="91"/>
      <c r="AA204" s="91"/>
      <c r="AB204" s="91"/>
      <c r="AC204" s="47">
        <f t="shared" si="44"/>
        <v>0</v>
      </c>
      <c r="AD204" s="220">
        <f t="shared" si="45"/>
        <v>31</v>
      </c>
      <c r="AE204" s="241">
        <f t="shared" si="46"/>
        <v>39934</v>
      </c>
    </row>
    <row r="205" spans="1:31" s="19" customFormat="1" x14ac:dyDescent="0.15">
      <c r="A205" s="97"/>
      <c r="C205" s="29" t="s">
        <v>84</v>
      </c>
      <c r="D205" s="239">
        <v>6</v>
      </c>
      <c r="E205" s="91"/>
      <c r="F205" s="91"/>
      <c r="G205" s="91"/>
      <c r="H205" s="91"/>
      <c r="I205" s="91"/>
      <c r="J205" s="67"/>
      <c r="K205" s="67"/>
      <c r="L205" s="67"/>
      <c r="M205" s="67"/>
      <c r="N205" s="67"/>
      <c r="O205" s="67"/>
      <c r="P205" s="67"/>
      <c r="Q205" s="67"/>
      <c r="R205" s="67"/>
      <c r="S205" s="67"/>
      <c r="T205" s="67"/>
      <c r="U205" s="67"/>
      <c r="V205" s="67"/>
      <c r="W205" s="67"/>
      <c r="X205" s="91"/>
      <c r="Y205" s="91"/>
      <c r="Z205" s="91"/>
      <c r="AA205" s="91"/>
      <c r="AB205" s="91"/>
      <c r="AC205" s="47">
        <f t="shared" si="44"/>
        <v>0</v>
      </c>
      <c r="AD205" s="220">
        <f t="shared" si="45"/>
        <v>30</v>
      </c>
      <c r="AE205" s="241">
        <f t="shared" si="46"/>
        <v>39965</v>
      </c>
    </row>
    <row r="206" spans="1:31" s="19" customFormat="1" x14ac:dyDescent="0.15">
      <c r="A206" s="97"/>
      <c r="C206" s="29" t="s">
        <v>85</v>
      </c>
      <c r="D206" s="239">
        <v>7</v>
      </c>
      <c r="E206" s="91"/>
      <c r="F206" s="91"/>
      <c r="G206" s="91"/>
      <c r="H206" s="91"/>
      <c r="I206" s="91"/>
      <c r="J206" s="67"/>
      <c r="K206" s="67"/>
      <c r="L206" s="67"/>
      <c r="M206" s="67"/>
      <c r="N206" s="67"/>
      <c r="O206" s="67"/>
      <c r="P206" s="67"/>
      <c r="Q206" s="67"/>
      <c r="R206" s="67"/>
      <c r="S206" s="67"/>
      <c r="T206" s="67"/>
      <c r="U206" s="67"/>
      <c r="V206" s="67"/>
      <c r="W206" s="67"/>
      <c r="X206" s="91"/>
      <c r="Y206" s="91"/>
      <c r="Z206" s="91"/>
      <c r="AA206" s="91"/>
      <c r="AB206" s="91"/>
      <c r="AC206" s="47">
        <f t="shared" si="44"/>
        <v>0</v>
      </c>
      <c r="AD206" s="220">
        <f t="shared" si="45"/>
        <v>31</v>
      </c>
      <c r="AE206" s="241">
        <f t="shared" si="46"/>
        <v>39995</v>
      </c>
    </row>
    <row r="207" spans="1:31" s="19" customFormat="1" x14ac:dyDescent="0.15">
      <c r="A207" s="97"/>
      <c r="C207" s="29" t="s">
        <v>86</v>
      </c>
      <c r="D207" s="239">
        <v>8</v>
      </c>
      <c r="E207" s="91"/>
      <c r="F207" s="91"/>
      <c r="G207" s="91"/>
      <c r="H207" s="91"/>
      <c r="I207" s="91"/>
      <c r="J207" s="67"/>
      <c r="K207" s="67"/>
      <c r="L207" s="67"/>
      <c r="M207" s="67"/>
      <c r="N207" s="67"/>
      <c r="O207" s="67"/>
      <c r="P207" s="67"/>
      <c r="Q207" s="67"/>
      <c r="R207" s="67"/>
      <c r="S207" s="67"/>
      <c r="T207" s="67"/>
      <c r="U207" s="67"/>
      <c r="V207" s="67"/>
      <c r="W207" s="67"/>
      <c r="X207" s="91"/>
      <c r="Y207" s="91"/>
      <c r="Z207" s="91"/>
      <c r="AA207" s="91"/>
      <c r="AB207" s="91"/>
      <c r="AC207" s="47">
        <f t="shared" si="44"/>
        <v>0</v>
      </c>
      <c r="AD207" s="220">
        <f t="shared" si="45"/>
        <v>31</v>
      </c>
      <c r="AE207" s="241">
        <f t="shared" si="46"/>
        <v>40026</v>
      </c>
    </row>
    <row r="208" spans="1:31" s="19" customFormat="1" x14ac:dyDescent="0.15">
      <c r="A208" s="97"/>
      <c r="C208" s="29" t="s">
        <v>87</v>
      </c>
      <c r="D208" s="239">
        <v>9</v>
      </c>
      <c r="E208" s="91"/>
      <c r="F208" s="91"/>
      <c r="G208" s="91"/>
      <c r="H208" s="91"/>
      <c r="I208" s="91"/>
      <c r="J208" s="67"/>
      <c r="K208" s="67"/>
      <c r="L208" s="67"/>
      <c r="M208" s="67"/>
      <c r="N208" s="67"/>
      <c r="O208" s="67"/>
      <c r="P208" s="67"/>
      <c r="Q208" s="67"/>
      <c r="R208" s="67"/>
      <c r="S208" s="67"/>
      <c r="T208" s="67"/>
      <c r="U208" s="67"/>
      <c r="V208" s="67"/>
      <c r="W208" s="67"/>
      <c r="X208" s="91"/>
      <c r="Y208" s="91"/>
      <c r="Z208" s="91"/>
      <c r="AA208" s="91"/>
      <c r="AB208" s="91"/>
      <c r="AC208" s="47">
        <f t="shared" si="44"/>
        <v>0</v>
      </c>
      <c r="AD208" s="220">
        <f t="shared" si="45"/>
        <v>30</v>
      </c>
      <c r="AE208" s="241">
        <f t="shared" si="46"/>
        <v>40057</v>
      </c>
    </row>
    <row r="209" spans="1:31" s="19" customFormat="1" x14ac:dyDescent="0.15">
      <c r="A209" s="97"/>
      <c r="C209" s="29" t="s">
        <v>88</v>
      </c>
      <c r="D209" s="239">
        <v>10</v>
      </c>
      <c r="E209" s="91"/>
      <c r="F209" s="91"/>
      <c r="G209" s="91"/>
      <c r="H209" s="91"/>
      <c r="I209" s="91"/>
      <c r="J209" s="67"/>
      <c r="K209" s="67"/>
      <c r="L209" s="67"/>
      <c r="M209" s="67"/>
      <c r="N209" s="67"/>
      <c r="O209" s="67"/>
      <c r="P209" s="67"/>
      <c r="Q209" s="67"/>
      <c r="R209" s="67"/>
      <c r="S209" s="67"/>
      <c r="T209" s="67"/>
      <c r="U209" s="67"/>
      <c r="V209" s="67"/>
      <c r="W209" s="67"/>
      <c r="X209" s="91"/>
      <c r="Y209" s="91"/>
      <c r="Z209" s="91"/>
      <c r="AA209" s="91"/>
      <c r="AB209" s="91"/>
      <c r="AC209" s="47">
        <f t="shared" si="44"/>
        <v>0</v>
      </c>
      <c r="AD209" s="220">
        <f t="shared" si="45"/>
        <v>31</v>
      </c>
      <c r="AE209" s="241">
        <f t="shared" si="46"/>
        <v>40087</v>
      </c>
    </row>
    <row r="210" spans="1:31" s="19" customFormat="1" x14ac:dyDescent="0.15">
      <c r="A210" s="97"/>
      <c r="C210" s="29" t="s">
        <v>89</v>
      </c>
      <c r="D210" s="239">
        <v>11</v>
      </c>
      <c r="E210" s="91"/>
      <c r="F210" s="91"/>
      <c r="G210" s="91"/>
      <c r="H210" s="91"/>
      <c r="I210" s="91"/>
      <c r="J210" s="67"/>
      <c r="K210" s="67"/>
      <c r="L210" s="67"/>
      <c r="M210" s="67"/>
      <c r="N210" s="67"/>
      <c r="O210" s="67"/>
      <c r="P210" s="67"/>
      <c r="Q210" s="67"/>
      <c r="R210" s="67"/>
      <c r="S210" s="67"/>
      <c r="T210" s="67"/>
      <c r="U210" s="67"/>
      <c r="V210" s="67"/>
      <c r="W210" s="67"/>
      <c r="X210" s="91"/>
      <c r="Y210" s="91"/>
      <c r="Z210" s="91"/>
      <c r="AA210" s="91"/>
      <c r="AB210" s="91"/>
      <c r="AC210" s="47">
        <f t="shared" si="44"/>
        <v>0</v>
      </c>
      <c r="AD210" s="220">
        <f t="shared" si="45"/>
        <v>30</v>
      </c>
      <c r="AE210" s="241">
        <f t="shared" si="46"/>
        <v>40118</v>
      </c>
    </row>
    <row r="211" spans="1:31" s="19" customFormat="1" ht="14" thickBot="1" x14ac:dyDescent="0.2">
      <c r="A211" s="97"/>
      <c r="C211" s="29" t="s">
        <v>90</v>
      </c>
      <c r="D211" s="239">
        <v>12</v>
      </c>
      <c r="E211" s="91"/>
      <c r="F211" s="91"/>
      <c r="G211" s="91"/>
      <c r="H211" s="91"/>
      <c r="I211" s="91"/>
      <c r="J211" s="67"/>
      <c r="K211" s="67"/>
      <c r="L211" s="67"/>
      <c r="M211" s="67"/>
      <c r="N211" s="67"/>
      <c r="O211" s="67"/>
      <c r="P211" s="67"/>
      <c r="Q211" s="67"/>
      <c r="R211" s="67"/>
      <c r="S211" s="67"/>
      <c r="T211" s="67"/>
      <c r="U211" s="67"/>
      <c r="V211" s="67"/>
      <c r="W211" s="67"/>
      <c r="X211" s="91"/>
      <c r="Y211" s="91"/>
      <c r="Z211" s="91"/>
      <c r="AA211" s="91"/>
      <c r="AB211" s="91"/>
      <c r="AC211" s="47">
        <f t="shared" si="44"/>
        <v>0</v>
      </c>
      <c r="AD211" s="220">
        <f t="shared" si="45"/>
        <v>31</v>
      </c>
      <c r="AE211" s="241">
        <f t="shared" si="46"/>
        <v>40148</v>
      </c>
    </row>
    <row r="212" spans="1:31" s="19" customFormat="1" ht="14" thickBot="1" x14ac:dyDescent="0.2">
      <c r="A212" s="97"/>
      <c r="C212" s="37" t="s">
        <v>91</v>
      </c>
      <c r="D212" s="27"/>
      <c r="E212" s="26">
        <f t="shared" ref="E212:AB212" si="47">SUMPRODUCT(E200:E211,$AD200:$AD211)</f>
        <v>0</v>
      </c>
      <c r="F212" s="26">
        <f t="shared" si="47"/>
        <v>0</v>
      </c>
      <c r="G212" s="26">
        <f t="shared" si="47"/>
        <v>0</v>
      </c>
      <c r="H212" s="26">
        <f t="shared" si="47"/>
        <v>0</v>
      </c>
      <c r="I212" s="26">
        <f t="shared" si="47"/>
        <v>0</v>
      </c>
      <c r="J212" s="26">
        <f t="shared" si="47"/>
        <v>0</v>
      </c>
      <c r="K212" s="26">
        <f t="shared" si="47"/>
        <v>0</v>
      </c>
      <c r="L212" s="26">
        <f t="shared" si="47"/>
        <v>0</v>
      </c>
      <c r="M212" s="26">
        <f t="shared" si="47"/>
        <v>0</v>
      </c>
      <c r="N212" s="26">
        <f t="shared" si="47"/>
        <v>0</v>
      </c>
      <c r="O212" s="26">
        <f t="shared" si="47"/>
        <v>0</v>
      </c>
      <c r="P212" s="26">
        <f t="shared" si="47"/>
        <v>0</v>
      </c>
      <c r="Q212" s="26">
        <f t="shared" si="47"/>
        <v>0</v>
      </c>
      <c r="R212" s="26">
        <f t="shared" si="47"/>
        <v>0</v>
      </c>
      <c r="S212" s="26">
        <f t="shared" si="47"/>
        <v>0</v>
      </c>
      <c r="T212" s="26">
        <f t="shared" si="47"/>
        <v>0</v>
      </c>
      <c r="U212" s="26">
        <f t="shared" si="47"/>
        <v>0</v>
      </c>
      <c r="V212" s="26">
        <f t="shared" si="47"/>
        <v>0</v>
      </c>
      <c r="W212" s="26">
        <f t="shared" si="47"/>
        <v>0</v>
      </c>
      <c r="X212" s="26">
        <f t="shared" si="47"/>
        <v>0</v>
      </c>
      <c r="Y212" s="26">
        <f t="shared" si="47"/>
        <v>0</v>
      </c>
      <c r="Z212" s="26">
        <f t="shared" si="47"/>
        <v>0</v>
      </c>
      <c r="AA212" s="26">
        <f t="shared" si="47"/>
        <v>0</v>
      </c>
      <c r="AB212" s="26">
        <f t="shared" si="47"/>
        <v>0</v>
      </c>
      <c r="AC212" s="48">
        <f>SUM(AC200:AC211)</f>
        <v>0</v>
      </c>
      <c r="AD212" s="221"/>
      <c r="AE212" s="239"/>
    </row>
    <row r="213" spans="1:31" s="19" customFormat="1" ht="14" thickBot="1" x14ac:dyDescent="0.2">
      <c r="A213" s="97"/>
      <c r="C213" s="29"/>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c r="AC213" s="49" t="str">
        <f>IF(AC212=SUM(E212:AB212),"","ERROR")</f>
        <v/>
      </c>
      <c r="AD213" s="221"/>
      <c r="AE213" s="239"/>
    </row>
    <row r="214" spans="1:31" s="19" customFormat="1" x14ac:dyDescent="0.15">
      <c r="A214" s="97"/>
      <c r="C214" s="29"/>
      <c r="D214" s="45"/>
      <c r="E214" s="28">
        <f>E197-1</f>
        <v>2008</v>
      </c>
      <c r="F214" s="27"/>
      <c r="G214" s="27"/>
      <c r="H214" s="27"/>
      <c r="I214" s="27"/>
      <c r="J214" s="27"/>
      <c r="K214" s="27"/>
      <c r="L214" s="27"/>
      <c r="M214" s="27"/>
      <c r="N214" s="27"/>
      <c r="O214" s="27"/>
      <c r="P214" s="27"/>
      <c r="Q214" s="27"/>
      <c r="R214" s="27"/>
      <c r="S214" s="27"/>
      <c r="T214" s="27"/>
      <c r="U214" s="27"/>
      <c r="V214" s="27"/>
      <c r="W214" s="27"/>
      <c r="X214" s="27"/>
      <c r="Y214" s="27"/>
      <c r="Z214" s="27"/>
      <c r="AA214" s="27"/>
      <c r="AB214" s="27"/>
      <c r="AC214" s="50"/>
      <c r="AD214" s="221"/>
      <c r="AE214" s="239"/>
    </row>
    <row r="215" spans="1:31" s="19" customFormat="1" x14ac:dyDescent="0.15">
      <c r="A215" s="97"/>
      <c r="C215" s="29"/>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c r="AC215" s="50"/>
      <c r="AD215" s="221"/>
      <c r="AE215" s="239"/>
    </row>
    <row r="216" spans="1:31" s="19" customFormat="1" x14ac:dyDescent="0.15">
      <c r="A216" s="97"/>
      <c r="C216" s="29" t="s">
        <v>9</v>
      </c>
      <c r="D216" s="29"/>
      <c r="E216" s="89">
        <v>100</v>
      </c>
      <c r="F216" s="89">
        <v>200</v>
      </c>
      <c r="G216" s="89">
        <v>300</v>
      </c>
      <c r="H216" s="89">
        <v>400</v>
      </c>
      <c r="I216" s="89">
        <v>500</v>
      </c>
      <c r="J216" s="249">
        <v>600</v>
      </c>
      <c r="K216" s="249">
        <v>700</v>
      </c>
      <c r="L216" s="249">
        <v>800</v>
      </c>
      <c r="M216" s="249">
        <v>900</v>
      </c>
      <c r="N216" s="66">
        <v>1000</v>
      </c>
      <c r="O216" s="66">
        <v>1100</v>
      </c>
      <c r="P216" s="66">
        <v>1200</v>
      </c>
      <c r="Q216" s="66">
        <v>1300</v>
      </c>
      <c r="R216" s="66">
        <v>1400</v>
      </c>
      <c r="S216" s="66">
        <v>1500</v>
      </c>
      <c r="T216" s="66">
        <v>1600</v>
      </c>
      <c r="U216" s="66">
        <v>1700</v>
      </c>
      <c r="V216" s="66">
        <v>1800</v>
      </c>
      <c r="W216" s="66">
        <v>1900</v>
      </c>
      <c r="X216" s="90">
        <v>2000</v>
      </c>
      <c r="Y216" s="90">
        <v>2100</v>
      </c>
      <c r="Z216" s="90">
        <v>2200</v>
      </c>
      <c r="AA216" s="90">
        <v>2300</v>
      </c>
      <c r="AB216" s="90">
        <v>2400</v>
      </c>
      <c r="AC216" s="51" t="s">
        <v>79</v>
      </c>
      <c r="AD216" s="219" t="s">
        <v>162</v>
      </c>
      <c r="AE216" s="239"/>
    </row>
    <row r="217" spans="1:31" s="19" customFormat="1" x14ac:dyDescent="0.15">
      <c r="A217" s="97"/>
      <c r="C217" s="29" t="s">
        <v>80</v>
      </c>
      <c r="D217" s="239">
        <v>1</v>
      </c>
      <c r="E217" s="91"/>
      <c r="F217" s="91"/>
      <c r="G217" s="91"/>
      <c r="H217" s="91"/>
      <c r="I217" s="91"/>
      <c r="J217" s="67"/>
      <c r="K217" s="67"/>
      <c r="L217" s="67"/>
      <c r="M217" s="67"/>
      <c r="N217" s="67"/>
      <c r="O217" s="67"/>
      <c r="P217" s="67"/>
      <c r="Q217" s="67"/>
      <c r="R217" s="67"/>
      <c r="S217" s="67"/>
      <c r="T217" s="67"/>
      <c r="U217" s="67"/>
      <c r="V217" s="67"/>
      <c r="W217" s="67"/>
      <c r="X217" s="91"/>
      <c r="Y217" s="91"/>
      <c r="Z217" s="91"/>
      <c r="AA217" s="91"/>
      <c r="AB217" s="91"/>
      <c r="AC217" s="47">
        <f>SUM(E217:AB217)*AD217</f>
        <v>0</v>
      </c>
      <c r="AD217" s="220">
        <f>DAY(EOMONTH(AE217,0))</f>
        <v>31</v>
      </c>
      <c r="AE217" s="241">
        <f>DATE($E$214,D217,1)</f>
        <v>39448</v>
      </c>
    </row>
    <row r="218" spans="1:31" s="19" customFormat="1" x14ac:dyDescent="0.15">
      <c r="A218" s="97"/>
      <c r="C218" s="29" t="s">
        <v>81</v>
      </c>
      <c r="D218" s="239">
        <v>2</v>
      </c>
      <c r="E218" s="91"/>
      <c r="F218" s="91"/>
      <c r="G218" s="91"/>
      <c r="H218" s="91"/>
      <c r="I218" s="91"/>
      <c r="J218" s="67"/>
      <c r="K218" s="67"/>
      <c r="L218" s="67"/>
      <c r="M218" s="67"/>
      <c r="N218" s="67"/>
      <c r="O218" s="67"/>
      <c r="P218" s="67"/>
      <c r="Q218" s="67"/>
      <c r="R218" s="67"/>
      <c r="S218" s="67"/>
      <c r="T218" s="67"/>
      <c r="U218" s="67"/>
      <c r="V218" s="67"/>
      <c r="W218" s="67"/>
      <c r="X218" s="91"/>
      <c r="Y218" s="91"/>
      <c r="Z218" s="91"/>
      <c r="AA218" s="91"/>
      <c r="AB218" s="91"/>
      <c r="AC218" s="47">
        <f t="shared" ref="AC218:AC228" si="48">SUM(E218:AB218)*AD218</f>
        <v>0</v>
      </c>
      <c r="AD218" s="220">
        <f t="shared" ref="AD218:AD228" si="49">DAY(EOMONTH(AE218,0))</f>
        <v>29</v>
      </c>
      <c r="AE218" s="241">
        <f t="shared" ref="AE218:AE228" si="50">DATE($E$214,D218,1)</f>
        <v>39479</v>
      </c>
    </row>
    <row r="219" spans="1:31" s="19" customFormat="1" x14ac:dyDescent="0.15">
      <c r="A219" s="97"/>
      <c r="C219" s="29" t="s">
        <v>82</v>
      </c>
      <c r="D219" s="239">
        <v>3</v>
      </c>
      <c r="E219" s="91"/>
      <c r="F219" s="91"/>
      <c r="G219" s="91"/>
      <c r="H219" s="91"/>
      <c r="I219" s="91"/>
      <c r="J219" s="67"/>
      <c r="K219" s="67"/>
      <c r="L219" s="67"/>
      <c r="M219" s="67"/>
      <c r="N219" s="67"/>
      <c r="O219" s="67"/>
      <c r="P219" s="67"/>
      <c r="Q219" s="67"/>
      <c r="R219" s="67"/>
      <c r="S219" s="67"/>
      <c r="T219" s="67"/>
      <c r="U219" s="67"/>
      <c r="V219" s="67"/>
      <c r="W219" s="67"/>
      <c r="X219" s="91"/>
      <c r="Y219" s="91"/>
      <c r="Z219" s="91"/>
      <c r="AA219" s="91"/>
      <c r="AB219" s="91"/>
      <c r="AC219" s="47">
        <f t="shared" si="48"/>
        <v>0</v>
      </c>
      <c r="AD219" s="220">
        <f t="shared" si="49"/>
        <v>31</v>
      </c>
      <c r="AE219" s="241">
        <f t="shared" si="50"/>
        <v>39508</v>
      </c>
    </row>
    <row r="220" spans="1:31" s="19" customFormat="1" x14ac:dyDescent="0.15">
      <c r="A220" s="97"/>
      <c r="C220" s="29" t="s">
        <v>83</v>
      </c>
      <c r="D220" s="239">
        <v>4</v>
      </c>
      <c r="E220" s="91"/>
      <c r="F220" s="91"/>
      <c r="G220" s="91"/>
      <c r="H220" s="91"/>
      <c r="I220" s="91"/>
      <c r="J220" s="67"/>
      <c r="K220" s="67"/>
      <c r="L220" s="67"/>
      <c r="M220" s="67"/>
      <c r="N220" s="67"/>
      <c r="O220" s="67"/>
      <c r="P220" s="67"/>
      <c r="Q220" s="67"/>
      <c r="R220" s="67"/>
      <c r="S220" s="67"/>
      <c r="T220" s="67"/>
      <c r="U220" s="67"/>
      <c r="V220" s="67"/>
      <c r="W220" s="67"/>
      <c r="X220" s="91"/>
      <c r="Y220" s="91"/>
      <c r="Z220" s="91"/>
      <c r="AA220" s="91"/>
      <c r="AB220" s="91"/>
      <c r="AC220" s="47">
        <f t="shared" si="48"/>
        <v>0</v>
      </c>
      <c r="AD220" s="220">
        <f t="shared" si="49"/>
        <v>30</v>
      </c>
      <c r="AE220" s="241">
        <f t="shared" si="50"/>
        <v>39539</v>
      </c>
    </row>
    <row r="221" spans="1:31" s="19" customFormat="1" x14ac:dyDescent="0.15">
      <c r="A221" s="97"/>
      <c r="C221" s="29" t="s">
        <v>75</v>
      </c>
      <c r="D221" s="239">
        <v>5</v>
      </c>
      <c r="E221" s="91"/>
      <c r="F221" s="91"/>
      <c r="G221" s="91"/>
      <c r="H221" s="91"/>
      <c r="I221" s="91"/>
      <c r="J221" s="67"/>
      <c r="K221" s="67"/>
      <c r="L221" s="67"/>
      <c r="M221" s="67"/>
      <c r="N221" s="67"/>
      <c r="O221" s="67"/>
      <c r="P221" s="67"/>
      <c r="Q221" s="67"/>
      <c r="R221" s="67"/>
      <c r="S221" s="67"/>
      <c r="T221" s="67"/>
      <c r="U221" s="67"/>
      <c r="V221" s="67"/>
      <c r="W221" s="67"/>
      <c r="X221" s="91"/>
      <c r="Y221" s="91"/>
      <c r="Z221" s="91"/>
      <c r="AA221" s="91"/>
      <c r="AB221" s="91"/>
      <c r="AC221" s="47">
        <f t="shared" si="48"/>
        <v>0</v>
      </c>
      <c r="AD221" s="220">
        <f t="shared" si="49"/>
        <v>31</v>
      </c>
      <c r="AE221" s="241">
        <f t="shared" si="50"/>
        <v>39569</v>
      </c>
    </row>
    <row r="222" spans="1:31" s="19" customFormat="1" x14ac:dyDescent="0.15">
      <c r="A222" s="97"/>
      <c r="C222" s="29" t="s">
        <v>84</v>
      </c>
      <c r="D222" s="239">
        <v>6</v>
      </c>
      <c r="E222" s="91"/>
      <c r="F222" s="91"/>
      <c r="G222" s="91"/>
      <c r="H222" s="91"/>
      <c r="I222" s="91"/>
      <c r="J222" s="67"/>
      <c r="K222" s="67"/>
      <c r="L222" s="67"/>
      <c r="M222" s="67"/>
      <c r="N222" s="67"/>
      <c r="O222" s="67"/>
      <c r="P222" s="67"/>
      <c r="Q222" s="67"/>
      <c r="R222" s="67"/>
      <c r="S222" s="67"/>
      <c r="T222" s="67"/>
      <c r="U222" s="67"/>
      <c r="V222" s="67"/>
      <c r="W222" s="67"/>
      <c r="X222" s="91"/>
      <c r="Y222" s="91"/>
      <c r="Z222" s="91"/>
      <c r="AA222" s="91"/>
      <c r="AB222" s="91"/>
      <c r="AC222" s="47">
        <f t="shared" si="48"/>
        <v>0</v>
      </c>
      <c r="AD222" s="220">
        <f t="shared" si="49"/>
        <v>30</v>
      </c>
      <c r="AE222" s="241">
        <f t="shared" si="50"/>
        <v>39600</v>
      </c>
    </row>
    <row r="223" spans="1:31" s="19" customFormat="1" x14ac:dyDescent="0.15">
      <c r="A223" s="97"/>
      <c r="C223" s="29" t="s">
        <v>85</v>
      </c>
      <c r="D223" s="239">
        <v>7</v>
      </c>
      <c r="E223" s="91"/>
      <c r="F223" s="91"/>
      <c r="G223" s="91"/>
      <c r="H223" s="91"/>
      <c r="I223" s="91"/>
      <c r="J223" s="67"/>
      <c r="K223" s="67"/>
      <c r="L223" s="67"/>
      <c r="M223" s="67"/>
      <c r="N223" s="67"/>
      <c r="O223" s="67"/>
      <c r="P223" s="67"/>
      <c r="Q223" s="67"/>
      <c r="R223" s="67"/>
      <c r="S223" s="67"/>
      <c r="T223" s="67"/>
      <c r="U223" s="67"/>
      <c r="V223" s="67"/>
      <c r="W223" s="67"/>
      <c r="X223" s="91"/>
      <c r="Y223" s="91"/>
      <c r="Z223" s="91"/>
      <c r="AA223" s="91"/>
      <c r="AB223" s="91"/>
      <c r="AC223" s="47">
        <f t="shared" si="48"/>
        <v>0</v>
      </c>
      <c r="AD223" s="220">
        <f t="shared" si="49"/>
        <v>31</v>
      </c>
      <c r="AE223" s="241">
        <f t="shared" si="50"/>
        <v>39630</v>
      </c>
    </row>
    <row r="224" spans="1:31" s="19" customFormat="1" x14ac:dyDescent="0.15">
      <c r="A224" s="97"/>
      <c r="C224" s="29" t="s">
        <v>86</v>
      </c>
      <c r="D224" s="239">
        <v>8</v>
      </c>
      <c r="E224" s="91"/>
      <c r="F224" s="91"/>
      <c r="G224" s="91"/>
      <c r="H224" s="91"/>
      <c r="I224" s="91"/>
      <c r="J224" s="67"/>
      <c r="K224" s="67"/>
      <c r="L224" s="67"/>
      <c r="M224" s="67"/>
      <c r="N224" s="67"/>
      <c r="O224" s="67"/>
      <c r="P224" s="67"/>
      <c r="Q224" s="67"/>
      <c r="R224" s="67"/>
      <c r="S224" s="67"/>
      <c r="T224" s="67"/>
      <c r="U224" s="67"/>
      <c r="V224" s="67"/>
      <c r="W224" s="67"/>
      <c r="X224" s="91"/>
      <c r="Y224" s="91"/>
      <c r="Z224" s="91"/>
      <c r="AA224" s="91"/>
      <c r="AB224" s="91"/>
      <c r="AC224" s="47">
        <f t="shared" si="48"/>
        <v>0</v>
      </c>
      <c r="AD224" s="220">
        <f t="shared" si="49"/>
        <v>31</v>
      </c>
      <c r="AE224" s="241">
        <f t="shared" si="50"/>
        <v>39661</v>
      </c>
    </row>
    <row r="225" spans="1:31" s="19" customFormat="1" x14ac:dyDescent="0.15">
      <c r="A225" s="97"/>
      <c r="C225" s="29" t="s">
        <v>87</v>
      </c>
      <c r="D225" s="239">
        <v>9</v>
      </c>
      <c r="E225" s="91"/>
      <c r="F225" s="91"/>
      <c r="G225" s="91"/>
      <c r="H225" s="91"/>
      <c r="I225" s="91"/>
      <c r="J225" s="67"/>
      <c r="K225" s="67"/>
      <c r="L225" s="67"/>
      <c r="M225" s="67"/>
      <c r="N225" s="67"/>
      <c r="O225" s="67"/>
      <c r="P225" s="67"/>
      <c r="Q225" s="67"/>
      <c r="R225" s="67"/>
      <c r="S225" s="67"/>
      <c r="T225" s="67"/>
      <c r="U225" s="67"/>
      <c r="V225" s="67"/>
      <c r="W225" s="67"/>
      <c r="X225" s="91"/>
      <c r="Y225" s="91"/>
      <c r="Z225" s="91"/>
      <c r="AA225" s="91"/>
      <c r="AB225" s="91"/>
      <c r="AC225" s="47">
        <f t="shared" si="48"/>
        <v>0</v>
      </c>
      <c r="AD225" s="220">
        <f t="shared" si="49"/>
        <v>30</v>
      </c>
      <c r="AE225" s="241">
        <f t="shared" si="50"/>
        <v>39692</v>
      </c>
    </row>
    <row r="226" spans="1:31" s="19" customFormat="1" x14ac:dyDescent="0.15">
      <c r="A226" s="97"/>
      <c r="C226" s="29" t="s">
        <v>88</v>
      </c>
      <c r="D226" s="239">
        <v>10</v>
      </c>
      <c r="E226" s="91"/>
      <c r="F226" s="91"/>
      <c r="G226" s="91"/>
      <c r="H226" s="91"/>
      <c r="I226" s="91"/>
      <c r="J226" s="67"/>
      <c r="K226" s="67"/>
      <c r="L226" s="67"/>
      <c r="M226" s="67"/>
      <c r="N226" s="67"/>
      <c r="O226" s="67"/>
      <c r="P226" s="67"/>
      <c r="Q226" s="67"/>
      <c r="R226" s="67"/>
      <c r="S226" s="67"/>
      <c r="T226" s="67"/>
      <c r="U226" s="67"/>
      <c r="V226" s="67"/>
      <c r="W226" s="67"/>
      <c r="X226" s="91"/>
      <c r="Y226" s="91"/>
      <c r="Z226" s="91"/>
      <c r="AA226" s="91"/>
      <c r="AB226" s="91"/>
      <c r="AC226" s="47">
        <f t="shared" si="48"/>
        <v>0</v>
      </c>
      <c r="AD226" s="220">
        <f t="shared" si="49"/>
        <v>31</v>
      </c>
      <c r="AE226" s="241">
        <f t="shared" si="50"/>
        <v>39722</v>
      </c>
    </row>
    <row r="227" spans="1:31" s="19" customFormat="1" x14ac:dyDescent="0.15">
      <c r="A227" s="97"/>
      <c r="C227" s="29" t="s">
        <v>89</v>
      </c>
      <c r="D227" s="239">
        <v>11</v>
      </c>
      <c r="E227" s="91"/>
      <c r="F227" s="91"/>
      <c r="G227" s="91"/>
      <c r="H227" s="91"/>
      <c r="I227" s="91"/>
      <c r="J227" s="67"/>
      <c r="K227" s="67"/>
      <c r="L227" s="67"/>
      <c r="M227" s="67"/>
      <c r="N227" s="67"/>
      <c r="O227" s="67"/>
      <c r="P227" s="67"/>
      <c r="Q227" s="67"/>
      <c r="R227" s="67"/>
      <c r="S227" s="67"/>
      <c r="T227" s="67"/>
      <c r="U227" s="67"/>
      <c r="V227" s="67"/>
      <c r="W227" s="67"/>
      <c r="X227" s="91"/>
      <c r="Y227" s="91"/>
      <c r="Z227" s="91"/>
      <c r="AA227" s="91"/>
      <c r="AB227" s="91"/>
      <c r="AC227" s="47">
        <f t="shared" si="48"/>
        <v>0</v>
      </c>
      <c r="AD227" s="220">
        <f t="shared" si="49"/>
        <v>30</v>
      </c>
      <c r="AE227" s="241">
        <f t="shared" si="50"/>
        <v>39753</v>
      </c>
    </row>
    <row r="228" spans="1:31" s="19" customFormat="1" ht="14" thickBot="1" x14ac:dyDescent="0.2">
      <c r="A228" s="97"/>
      <c r="C228" s="29" t="s">
        <v>90</v>
      </c>
      <c r="D228" s="239">
        <v>12</v>
      </c>
      <c r="E228" s="91"/>
      <c r="F228" s="91"/>
      <c r="G228" s="91"/>
      <c r="H228" s="91"/>
      <c r="I228" s="91"/>
      <c r="J228" s="67"/>
      <c r="K228" s="67"/>
      <c r="L228" s="67"/>
      <c r="M228" s="67"/>
      <c r="N228" s="67"/>
      <c r="O228" s="67"/>
      <c r="P228" s="67"/>
      <c r="Q228" s="67"/>
      <c r="R228" s="67"/>
      <c r="S228" s="67"/>
      <c r="T228" s="67"/>
      <c r="U228" s="67"/>
      <c r="V228" s="67"/>
      <c r="W228" s="67"/>
      <c r="X228" s="91"/>
      <c r="Y228" s="91"/>
      <c r="Z228" s="91"/>
      <c r="AA228" s="91"/>
      <c r="AB228" s="91"/>
      <c r="AC228" s="47">
        <f t="shared" si="48"/>
        <v>0</v>
      </c>
      <c r="AD228" s="220">
        <f t="shared" si="49"/>
        <v>31</v>
      </c>
      <c r="AE228" s="241">
        <f t="shared" si="50"/>
        <v>39783</v>
      </c>
    </row>
    <row r="229" spans="1:31" s="19" customFormat="1" ht="14" thickBot="1" x14ac:dyDescent="0.2">
      <c r="A229" s="97"/>
      <c r="C229" s="37" t="s">
        <v>91</v>
      </c>
      <c r="D229" s="27"/>
      <c r="E229" s="26">
        <f t="shared" ref="E229:AB229" si="51">SUMPRODUCT(E217:E228,$AD217:$AD228)</f>
        <v>0</v>
      </c>
      <c r="F229" s="26">
        <f t="shared" si="51"/>
        <v>0</v>
      </c>
      <c r="G229" s="26">
        <f t="shared" si="51"/>
        <v>0</v>
      </c>
      <c r="H229" s="26">
        <f t="shared" si="51"/>
        <v>0</v>
      </c>
      <c r="I229" s="26">
        <f t="shared" si="51"/>
        <v>0</v>
      </c>
      <c r="J229" s="26">
        <f t="shared" si="51"/>
        <v>0</v>
      </c>
      <c r="K229" s="26">
        <f t="shared" si="51"/>
        <v>0</v>
      </c>
      <c r="L229" s="26">
        <f t="shared" si="51"/>
        <v>0</v>
      </c>
      <c r="M229" s="26">
        <f t="shared" si="51"/>
        <v>0</v>
      </c>
      <c r="N229" s="26">
        <f t="shared" si="51"/>
        <v>0</v>
      </c>
      <c r="O229" s="26">
        <f t="shared" si="51"/>
        <v>0</v>
      </c>
      <c r="P229" s="26">
        <f t="shared" si="51"/>
        <v>0</v>
      </c>
      <c r="Q229" s="26">
        <f t="shared" si="51"/>
        <v>0</v>
      </c>
      <c r="R229" s="26">
        <f t="shared" si="51"/>
        <v>0</v>
      </c>
      <c r="S229" s="26">
        <f t="shared" si="51"/>
        <v>0</v>
      </c>
      <c r="T229" s="26">
        <f t="shared" si="51"/>
        <v>0</v>
      </c>
      <c r="U229" s="26">
        <f t="shared" si="51"/>
        <v>0</v>
      </c>
      <c r="V229" s="26">
        <f t="shared" si="51"/>
        <v>0</v>
      </c>
      <c r="W229" s="26">
        <f t="shared" si="51"/>
        <v>0</v>
      </c>
      <c r="X229" s="26">
        <f t="shared" si="51"/>
        <v>0</v>
      </c>
      <c r="Y229" s="26">
        <f t="shared" si="51"/>
        <v>0</v>
      </c>
      <c r="Z229" s="26">
        <f t="shared" si="51"/>
        <v>0</v>
      </c>
      <c r="AA229" s="26">
        <f t="shared" si="51"/>
        <v>0</v>
      </c>
      <c r="AB229" s="26">
        <f t="shared" si="51"/>
        <v>0</v>
      </c>
      <c r="AC229" s="48">
        <f>SUM(AC217:AC228)</f>
        <v>0</v>
      </c>
      <c r="AD229" s="218"/>
      <c r="AE229" s="239"/>
    </row>
    <row r="230" spans="1:31" s="19" customFormat="1" ht="14" thickBot="1" x14ac:dyDescent="0.2">
      <c r="A230" s="97"/>
      <c r="C230" s="29"/>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c r="AC230" s="49" t="str">
        <f>IF(AC229=SUM(E229:AB229),"","ERROR")</f>
        <v/>
      </c>
      <c r="AD230" s="218"/>
      <c r="AE230" s="239"/>
    </row>
    <row r="231" spans="1:31" s="19" customFormat="1" x14ac:dyDescent="0.15">
      <c r="A231" s="97"/>
      <c r="C231" s="29"/>
      <c r="D231" s="45"/>
      <c r="E231" s="28">
        <f>E214-1</f>
        <v>2007</v>
      </c>
      <c r="F231" s="27"/>
      <c r="G231" s="27"/>
      <c r="H231" s="27"/>
      <c r="I231" s="27"/>
      <c r="J231" s="27"/>
      <c r="K231" s="27"/>
      <c r="L231" s="27"/>
      <c r="M231" s="27"/>
      <c r="N231" s="27"/>
      <c r="O231" s="27"/>
      <c r="P231" s="27"/>
      <c r="Q231" s="27"/>
      <c r="R231" s="27"/>
      <c r="S231" s="27"/>
      <c r="T231" s="27"/>
      <c r="U231" s="27"/>
      <c r="V231" s="27"/>
      <c r="W231" s="27"/>
      <c r="X231" s="27"/>
      <c r="Y231" s="27"/>
      <c r="Z231" s="27"/>
      <c r="AA231" s="27"/>
      <c r="AB231" s="27"/>
      <c r="AC231" s="50"/>
      <c r="AD231" s="218"/>
      <c r="AE231" s="239"/>
    </row>
    <row r="232" spans="1:31" s="19" customFormat="1" x14ac:dyDescent="0.15">
      <c r="A232" s="97"/>
      <c r="C232" s="29"/>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c r="AC232" s="50"/>
      <c r="AD232" s="218"/>
      <c r="AE232" s="239"/>
    </row>
    <row r="233" spans="1:31" s="19" customFormat="1" x14ac:dyDescent="0.15">
      <c r="A233" s="97"/>
      <c r="C233" s="29" t="s">
        <v>9</v>
      </c>
      <c r="D233" s="29"/>
      <c r="E233" s="89">
        <v>100</v>
      </c>
      <c r="F233" s="89">
        <v>200</v>
      </c>
      <c r="G233" s="89">
        <v>300</v>
      </c>
      <c r="H233" s="89">
        <v>400</v>
      </c>
      <c r="I233" s="89">
        <v>500</v>
      </c>
      <c r="J233" s="249">
        <v>600</v>
      </c>
      <c r="K233" s="249">
        <v>700</v>
      </c>
      <c r="L233" s="249">
        <v>800</v>
      </c>
      <c r="M233" s="249">
        <v>900</v>
      </c>
      <c r="N233" s="66">
        <v>1000</v>
      </c>
      <c r="O233" s="66">
        <v>1100</v>
      </c>
      <c r="P233" s="66">
        <v>1200</v>
      </c>
      <c r="Q233" s="66">
        <v>1300</v>
      </c>
      <c r="R233" s="66">
        <v>1400</v>
      </c>
      <c r="S233" s="66">
        <v>1500</v>
      </c>
      <c r="T233" s="66">
        <v>1600</v>
      </c>
      <c r="U233" s="66">
        <v>1700</v>
      </c>
      <c r="V233" s="66">
        <v>1800</v>
      </c>
      <c r="W233" s="66">
        <v>1900</v>
      </c>
      <c r="X233" s="90">
        <v>2000</v>
      </c>
      <c r="Y233" s="90">
        <v>2100</v>
      </c>
      <c r="Z233" s="90">
        <v>2200</v>
      </c>
      <c r="AA233" s="90">
        <v>2300</v>
      </c>
      <c r="AB233" s="90">
        <v>2400</v>
      </c>
      <c r="AC233" s="51" t="s">
        <v>79</v>
      </c>
      <c r="AD233" s="219" t="s">
        <v>162</v>
      </c>
      <c r="AE233" s="239"/>
    </row>
    <row r="234" spans="1:31" s="19" customFormat="1" x14ac:dyDescent="0.15">
      <c r="A234" s="97"/>
      <c r="C234" s="29" t="s">
        <v>80</v>
      </c>
      <c r="D234" s="239">
        <v>1</v>
      </c>
      <c r="E234" s="91"/>
      <c r="F234" s="91"/>
      <c r="G234" s="91"/>
      <c r="H234" s="91"/>
      <c r="I234" s="91"/>
      <c r="J234" s="67"/>
      <c r="K234" s="67"/>
      <c r="L234" s="67"/>
      <c r="M234" s="67"/>
      <c r="N234" s="67"/>
      <c r="O234" s="67"/>
      <c r="P234" s="67"/>
      <c r="Q234" s="67"/>
      <c r="R234" s="67"/>
      <c r="S234" s="67"/>
      <c r="T234" s="67"/>
      <c r="U234" s="67"/>
      <c r="V234" s="67"/>
      <c r="W234" s="67"/>
      <c r="X234" s="91"/>
      <c r="Y234" s="91"/>
      <c r="Z234" s="91"/>
      <c r="AA234" s="91"/>
      <c r="AB234" s="91"/>
      <c r="AC234" s="47">
        <f>SUM(E234:AB234)*AD234</f>
        <v>0</v>
      </c>
      <c r="AD234" s="220">
        <f>DAY(EOMONTH(AE234,0))</f>
        <v>31</v>
      </c>
      <c r="AE234" s="241">
        <f>DATE($E$231,D234,1)</f>
        <v>39083</v>
      </c>
    </row>
    <row r="235" spans="1:31" s="19" customFormat="1" x14ac:dyDescent="0.15">
      <c r="A235" s="97"/>
      <c r="C235" s="29" t="s">
        <v>81</v>
      </c>
      <c r="D235" s="239">
        <v>2</v>
      </c>
      <c r="E235" s="91"/>
      <c r="F235" s="91"/>
      <c r="G235" s="91"/>
      <c r="H235" s="91"/>
      <c r="I235" s="91"/>
      <c r="J235" s="67"/>
      <c r="K235" s="67"/>
      <c r="L235" s="67"/>
      <c r="M235" s="67"/>
      <c r="N235" s="67"/>
      <c r="O235" s="67"/>
      <c r="P235" s="67"/>
      <c r="Q235" s="67"/>
      <c r="R235" s="67"/>
      <c r="S235" s="67"/>
      <c r="T235" s="67"/>
      <c r="U235" s="67"/>
      <c r="V235" s="67"/>
      <c r="W235" s="67"/>
      <c r="X235" s="91"/>
      <c r="Y235" s="91"/>
      <c r="Z235" s="91"/>
      <c r="AA235" s="91"/>
      <c r="AB235" s="91"/>
      <c r="AC235" s="47">
        <f t="shared" ref="AC235:AC245" si="52">SUM(E235:AB235)*AD235</f>
        <v>0</v>
      </c>
      <c r="AD235" s="220">
        <f t="shared" ref="AD235:AD245" si="53">DAY(EOMONTH(AE235,0))</f>
        <v>28</v>
      </c>
      <c r="AE235" s="241">
        <f t="shared" ref="AE235:AE245" si="54">DATE($E$231,D235,1)</f>
        <v>39114</v>
      </c>
    </row>
    <row r="236" spans="1:31" s="19" customFormat="1" x14ac:dyDescent="0.15">
      <c r="A236" s="97"/>
      <c r="C236" s="29" t="s">
        <v>82</v>
      </c>
      <c r="D236" s="239">
        <v>3</v>
      </c>
      <c r="E236" s="91"/>
      <c r="F236" s="91"/>
      <c r="G236" s="91"/>
      <c r="H236" s="91"/>
      <c r="I236" s="91"/>
      <c r="J236" s="67"/>
      <c r="K236" s="67"/>
      <c r="L236" s="67"/>
      <c r="M236" s="67"/>
      <c r="N236" s="67"/>
      <c r="O236" s="67"/>
      <c r="P236" s="67"/>
      <c r="Q236" s="67"/>
      <c r="R236" s="67"/>
      <c r="S236" s="67"/>
      <c r="T236" s="67"/>
      <c r="U236" s="67"/>
      <c r="V236" s="67"/>
      <c r="W236" s="67"/>
      <c r="X236" s="91"/>
      <c r="Y236" s="91"/>
      <c r="Z236" s="91"/>
      <c r="AA236" s="91"/>
      <c r="AB236" s="91"/>
      <c r="AC236" s="47">
        <f t="shared" si="52"/>
        <v>0</v>
      </c>
      <c r="AD236" s="220">
        <f t="shared" si="53"/>
        <v>31</v>
      </c>
      <c r="AE236" s="241">
        <f t="shared" si="54"/>
        <v>39142</v>
      </c>
    </row>
    <row r="237" spans="1:31" s="19" customFormat="1" x14ac:dyDescent="0.15">
      <c r="A237" s="97"/>
      <c r="C237" s="29" t="s">
        <v>83</v>
      </c>
      <c r="D237" s="239">
        <v>4</v>
      </c>
      <c r="E237" s="91"/>
      <c r="F237" s="91"/>
      <c r="G237" s="91"/>
      <c r="H237" s="91"/>
      <c r="I237" s="91"/>
      <c r="J237" s="67"/>
      <c r="K237" s="67"/>
      <c r="L237" s="67"/>
      <c r="M237" s="67"/>
      <c r="N237" s="67"/>
      <c r="O237" s="67"/>
      <c r="P237" s="67"/>
      <c r="Q237" s="67"/>
      <c r="R237" s="67"/>
      <c r="S237" s="67"/>
      <c r="T237" s="67"/>
      <c r="U237" s="67"/>
      <c r="V237" s="67"/>
      <c r="W237" s="67"/>
      <c r="X237" s="91"/>
      <c r="Y237" s="91"/>
      <c r="Z237" s="91"/>
      <c r="AA237" s="91"/>
      <c r="AB237" s="91"/>
      <c r="AC237" s="47">
        <f t="shared" si="52"/>
        <v>0</v>
      </c>
      <c r="AD237" s="220">
        <f t="shared" si="53"/>
        <v>30</v>
      </c>
      <c r="AE237" s="241">
        <f t="shared" si="54"/>
        <v>39173</v>
      </c>
    </row>
    <row r="238" spans="1:31" s="19" customFormat="1" x14ac:dyDescent="0.15">
      <c r="A238" s="97"/>
      <c r="C238" s="29" t="s">
        <v>75</v>
      </c>
      <c r="D238" s="239">
        <v>5</v>
      </c>
      <c r="E238" s="91"/>
      <c r="F238" s="91"/>
      <c r="G238" s="91"/>
      <c r="H238" s="91"/>
      <c r="I238" s="91"/>
      <c r="J238" s="67"/>
      <c r="K238" s="67"/>
      <c r="L238" s="67"/>
      <c r="M238" s="67"/>
      <c r="N238" s="67"/>
      <c r="O238" s="67"/>
      <c r="P238" s="67"/>
      <c r="Q238" s="67"/>
      <c r="R238" s="67"/>
      <c r="S238" s="67"/>
      <c r="T238" s="67"/>
      <c r="U238" s="67"/>
      <c r="V238" s="67"/>
      <c r="W238" s="67"/>
      <c r="X238" s="91"/>
      <c r="Y238" s="91"/>
      <c r="Z238" s="91"/>
      <c r="AA238" s="91"/>
      <c r="AB238" s="91"/>
      <c r="AC238" s="47">
        <f t="shared" si="52"/>
        <v>0</v>
      </c>
      <c r="AD238" s="220">
        <f t="shared" si="53"/>
        <v>31</v>
      </c>
      <c r="AE238" s="241">
        <f t="shared" si="54"/>
        <v>39203</v>
      </c>
    </row>
    <row r="239" spans="1:31" s="19" customFormat="1" x14ac:dyDescent="0.15">
      <c r="A239" s="97"/>
      <c r="C239" s="29" t="s">
        <v>84</v>
      </c>
      <c r="D239" s="239">
        <v>6</v>
      </c>
      <c r="E239" s="91"/>
      <c r="F239" s="91"/>
      <c r="G239" s="91"/>
      <c r="H239" s="91"/>
      <c r="I239" s="91"/>
      <c r="J239" s="67"/>
      <c r="K239" s="67"/>
      <c r="L239" s="67"/>
      <c r="M239" s="67"/>
      <c r="N239" s="67"/>
      <c r="O239" s="67"/>
      <c r="P239" s="67"/>
      <c r="Q239" s="67"/>
      <c r="R239" s="67"/>
      <c r="S239" s="67"/>
      <c r="T239" s="67"/>
      <c r="U239" s="67"/>
      <c r="V239" s="67"/>
      <c r="W239" s="67"/>
      <c r="X239" s="91"/>
      <c r="Y239" s="91"/>
      <c r="Z239" s="91"/>
      <c r="AA239" s="91"/>
      <c r="AB239" s="91"/>
      <c r="AC239" s="47">
        <f t="shared" si="52"/>
        <v>0</v>
      </c>
      <c r="AD239" s="220">
        <f t="shared" si="53"/>
        <v>30</v>
      </c>
      <c r="AE239" s="241">
        <f t="shared" si="54"/>
        <v>39234</v>
      </c>
    </row>
    <row r="240" spans="1:31" s="19" customFormat="1" x14ac:dyDescent="0.15">
      <c r="A240" s="97"/>
      <c r="C240" s="29" t="s">
        <v>85</v>
      </c>
      <c r="D240" s="239">
        <v>7</v>
      </c>
      <c r="E240" s="91"/>
      <c r="F240" s="91"/>
      <c r="G240" s="91"/>
      <c r="H240" s="91"/>
      <c r="I240" s="91"/>
      <c r="J240" s="67"/>
      <c r="K240" s="67"/>
      <c r="L240" s="67"/>
      <c r="M240" s="67"/>
      <c r="N240" s="67"/>
      <c r="O240" s="67"/>
      <c r="P240" s="67"/>
      <c r="Q240" s="67"/>
      <c r="R240" s="67"/>
      <c r="S240" s="67"/>
      <c r="T240" s="67"/>
      <c r="U240" s="67"/>
      <c r="V240" s="67"/>
      <c r="W240" s="67"/>
      <c r="X240" s="91"/>
      <c r="Y240" s="91"/>
      <c r="Z240" s="91"/>
      <c r="AA240" s="91"/>
      <c r="AB240" s="91"/>
      <c r="AC240" s="47">
        <f t="shared" si="52"/>
        <v>0</v>
      </c>
      <c r="AD240" s="220">
        <f t="shared" si="53"/>
        <v>31</v>
      </c>
      <c r="AE240" s="241">
        <f t="shared" si="54"/>
        <v>39264</v>
      </c>
    </row>
    <row r="241" spans="1:31" s="19" customFormat="1" x14ac:dyDescent="0.15">
      <c r="A241" s="97"/>
      <c r="C241" s="29" t="s">
        <v>86</v>
      </c>
      <c r="D241" s="239">
        <v>8</v>
      </c>
      <c r="E241" s="91"/>
      <c r="F241" s="91"/>
      <c r="G241" s="91"/>
      <c r="H241" s="91"/>
      <c r="I241" s="91"/>
      <c r="J241" s="67"/>
      <c r="K241" s="67"/>
      <c r="L241" s="67"/>
      <c r="M241" s="67"/>
      <c r="N241" s="67"/>
      <c r="O241" s="67"/>
      <c r="P241" s="67"/>
      <c r="Q241" s="67"/>
      <c r="R241" s="67"/>
      <c r="S241" s="67"/>
      <c r="T241" s="67"/>
      <c r="U241" s="67"/>
      <c r="V241" s="67"/>
      <c r="W241" s="67"/>
      <c r="X241" s="91"/>
      <c r="Y241" s="91"/>
      <c r="Z241" s="91"/>
      <c r="AA241" s="91"/>
      <c r="AB241" s="91"/>
      <c r="AC241" s="47">
        <f t="shared" si="52"/>
        <v>0</v>
      </c>
      <c r="AD241" s="220">
        <f t="shared" si="53"/>
        <v>31</v>
      </c>
      <c r="AE241" s="241">
        <f t="shared" si="54"/>
        <v>39295</v>
      </c>
    </row>
    <row r="242" spans="1:31" s="19" customFormat="1" x14ac:dyDescent="0.15">
      <c r="A242" s="97"/>
      <c r="C242" s="29" t="s">
        <v>87</v>
      </c>
      <c r="D242" s="239">
        <v>9</v>
      </c>
      <c r="E242" s="91"/>
      <c r="F242" s="91"/>
      <c r="G242" s="91"/>
      <c r="H242" s="91"/>
      <c r="I242" s="91"/>
      <c r="J242" s="67"/>
      <c r="K242" s="67"/>
      <c r="L242" s="67"/>
      <c r="M242" s="67"/>
      <c r="N242" s="67"/>
      <c r="O242" s="67"/>
      <c r="P242" s="67"/>
      <c r="Q242" s="67"/>
      <c r="R242" s="67"/>
      <c r="S242" s="67"/>
      <c r="T242" s="67"/>
      <c r="U242" s="67"/>
      <c r="V242" s="67"/>
      <c r="W242" s="67"/>
      <c r="X242" s="91"/>
      <c r="Y242" s="91"/>
      <c r="Z242" s="91"/>
      <c r="AA242" s="91"/>
      <c r="AB242" s="91"/>
      <c r="AC242" s="47">
        <f t="shared" si="52"/>
        <v>0</v>
      </c>
      <c r="AD242" s="220">
        <f t="shared" si="53"/>
        <v>30</v>
      </c>
      <c r="AE242" s="241">
        <f t="shared" si="54"/>
        <v>39326</v>
      </c>
    </row>
    <row r="243" spans="1:31" s="19" customFormat="1" x14ac:dyDescent="0.15">
      <c r="A243" s="97"/>
      <c r="C243" s="29" t="s">
        <v>88</v>
      </c>
      <c r="D243" s="239">
        <v>10</v>
      </c>
      <c r="E243" s="91"/>
      <c r="F243" s="91"/>
      <c r="G243" s="91"/>
      <c r="H243" s="91"/>
      <c r="I243" s="91"/>
      <c r="J243" s="67"/>
      <c r="K243" s="67"/>
      <c r="L243" s="67"/>
      <c r="M243" s="67"/>
      <c r="N243" s="67"/>
      <c r="O243" s="67"/>
      <c r="P243" s="67"/>
      <c r="Q243" s="67"/>
      <c r="R243" s="67"/>
      <c r="S243" s="67"/>
      <c r="T243" s="67"/>
      <c r="U243" s="67"/>
      <c r="V243" s="67"/>
      <c r="W243" s="67"/>
      <c r="X243" s="91"/>
      <c r="Y243" s="91"/>
      <c r="Z243" s="91"/>
      <c r="AA243" s="91"/>
      <c r="AB243" s="91"/>
      <c r="AC243" s="47">
        <f t="shared" si="52"/>
        <v>0</v>
      </c>
      <c r="AD243" s="220">
        <f t="shared" si="53"/>
        <v>31</v>
      </c>
      <c r="AE243" s="241">
        <f t="shared" si="54"/>
        <v>39356</v>
      </c>
    </row>
    <row r="244" spans="1:31" s="19" customFormat="1" x14ac:dyDescent="0.15">
      <c r="A244" s="97"/>
      <c r="C244" s="29" t="s">
        <v>89</v>
      </c>
      <c r="D244" s="239">
        <v>11</v>
      </c>
      <c r="E244" s="91"/>
      <c r="F244" s="91"/>
      <c r="G244" s="91"/>
      <c r="H244" s="91"/>
      <c r="I244" s="91"/>
      <c r="J244" s="67"/>
      <c r="K244" s="67"/>
      <c r="L244" s="67"/>
      <c r="M244" s="67"/>
      <c r="N244" s="67"/>
      <c r="O244" s="67"/>
      <c r="P244" s="67"/>
      <c r="Q244" s="67"/>
      <c r="R244" s="67"/>
      <c r="S244" s="67"/>
      <c r="T244" s="67"/>
      <c r="U244" s="67"/>
      <c r="V244" s="67"/>
      <c r="W244" s="67"/>
      <c r="X244" s="91"/>
      <c r="Y244" s="91"/>
      <c r="Z244" s="91"/>
      <c r="AA244" s="91"/>
      <c r="AB244" s="91"/>
      <c r="AC244" s="47">
        <f t="shared" si="52"/>
        <v>0</v>
      </c>
      <c r="AD244" s="220">
        <f t="shared" si="53"/>
        <v>30</v>
      </c>
      <c r="AE244" s="241">
        <f t="shared" si="54"/>
        <v>39387</v>
      </c>
    </row>
    <row r="245" spans="1:31" s="19" customFormat="1" ht="14" thickBot="1" x14ac:dyDescent="0.2">
      <c r="A245" s="97"/>
      <c r="C245" s="29" t="s">
        <v>90</v>
      </c>
      <c r="D245" s="239">
        <v>12</v>
      </c>
      <c r="E245" s="91"/>
      <c r="F245" s="91"/>
      <c r="G245" s="91"/>
      <c r="H245" s="91"/>
      <c r="I245" s="91"/>
      <c r="J245" s="67"/>
      <c r="K245" s="67"/>
      <c r="L245" s="67"/>
      <c r="M245" s="67"/>
      <c r="N245" s="67"/>
      <c r="O245" s="67"/>
      <c r="P245" s="67"/>
      <c r="Q245" s="67"/>
      <c r="R245" s="67"/>
      <c r="S245" s="67"/>
      <c r="T245" s="67"/>
      <c r="U245" s="67"/>
      <c r="V245" s="67"/>
      <c r="W245" s="67"/>
      <c r="X245" s="91"/>
      <c r="Y245" s="91"/>
      <c r="Z245" s="91"/>
      <c r="AA245" s="91"/>
      <c r="AB245" s="91"/>
      <c r="AC245" s="47">
        <f t="shared" si="52"/>
        <v>0</v>
      </c>
      <c r="AD245" s="220">
        <f t="shared" si="53"/>
        <v>31</v>
      </c>
      <c r="AE245" s="241">
        <f t="shared" si="54"/>
        <v>39417</v>
      </c>
    </row>
    <row r="246" spans="1:31" s="19" customFormat="1" ht="14" thickBot="1" x14ac:dyDescent="0.2">
      <c r="A246" s="97"/>
      <c r="C246" s="37" t="s">
        <v>91</v>
      </c>
      <c r="D246" s="27"/>
      <c r="E246" s="26">
        <f t="shared" ref="E246:AB246" si="55">SUMPRODUCT(E234:E245,$AD234:$AD245)</f>
        <v>0</v>
      </c>
      <c r="F246" s="26">
        <f t="shared" si="55"/>
        <v>0</v>
      </c>
      <c r="G246" s="26">
        <f t="shared" si="55"/>
        <v>0</v>
      </c>
      <c r="H246" s="26">
        <f t="shared" si="55"/>
        <v>0</v>
      </c>
      <c r="I246" s="26">
        <f t="shared" si="55"/>
        <v>0</v>
      </c>
      <c r="J246" s="26">
        <f t="shared" si="55"/>
        <v>0</v>
      </c>
      <c r="K246" s="26">
        <f t="shared" si="55"/>
        <v>0</v>
      </c>
      <c r="L246" s="26">
        <f t="shared" si="55"/>
        <v>0</v>
      </c>
      <c r="M246" s="26">
        <f t="shared" si="55"/>
        <v>0</v>
      </c>
      <c r="N246" s="26">
        <f t="shared" si="55"/>
        <v>0</v>
      </c>
      <c r="O246" s="26">
        <f t="shared" si="55"/>
        <v>0</v>
      </c>
      <c r="P246" s="26">
        <f t="shared" si="55"/>
        <v>0</v>
      </c>
      <c r="Q246" s="26">
        <f t="shared" si="55"/>
        <v>0</v>
      </c>
      <c r="R246" s="26">
        <f t="shared" si="55"/>
        <v>0</v>
      </c>
      <c r="S246" s="26">
        <f t="shared" si="55"/>
        <v>0</v>
      </c>
      <c r="T246" s="26">
        <f t="shared" si="55"/>
        <v>0</v>
      </c>
      <c r="U246" s="26">
        <f t="shared" si="55"/>
        <v>0</v>
      </c>
      <c r="V246" s="26">
        <f t="shared" si="55"/>
        <v>0</v>
      </c>
      <c r="W246" s="26">
        <f t="shared" si="55"/>
        <v>0</v>
      </c>
      <c r="X246" s="26">
        <f t="shared" si="55"/>
        <v>0</v>
      </c>
      <c r="Y246" s="26">
        <f t="shared" si="55"/>
        <v>0</v>
      </c>
      <c r="Z246" s="26">
        <f t="shared" si="55"/>
        <v>0</v>
      </c>
      <c r="AA246" s="26">
        <f t="shared" si="55"/>
        <v>0</v>
      </c>
      <c r="AB246" s="26">
        <f t="shared" si="55"/>
        <v>0</v>
      </c>
      <c r="AC246" s="48">
        <f>SUM(AC234:AC245)</f>
        <v>0</v>
      </c>
      <c r="AD246" s="221"/>
      <c r="AE246" s="239"/>
    </row>
    <row r="247" spans="1:31" s="19" customFormat="1" ht="14" thickBot="1" x14ac:dyDescent="0.2">
      <c r="A247" s="97"/>
      <c r="C247" s="29"/>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49" t="str">
        <f>IF(AC246=SUM(E246:AB246),"","ERROR")</f>
        <v/>
      </c>
      <c r="AD247" s="221"/>
      <c r="AE247" s="239"/>
    </row>
    <row r="248" spans="1:31" s="19" customFormat="1" x14ac:dyDescent="0.15">
      <c r="A248" s="97"/>
      <c r="C248" s="29"/>
      <c r="D248" s="45"/>
      <c r="E248" s="28">
        <f>E231-1</f>
        <v>2006</v>
      </c>
      <c r="F248" s="27"/>
      <c r="G248" s="27"/>
      <c r="H248" s="27"/>
      <c r="I248" s="27"/>
      <c r="J248" s="27"/>
      <c r="K248" s="27"/>
      <c r="L248" s="27"/>
      <c r="M248" s="27"/>
      <c r="N248" s="27"/>
      <c r="O248" s="27"/>
      <c r="P248" s="27"/>
      <c r="Q248" s="27"/>
      <c r="R248" s="27"/>
      <c r="S248" s="27"/>
      <c r="T248" s="27"/>
      <c r="U248" s="27"/>
      <c r="V248" s="27"/>
      <c r="W248" s="27"/>
      <c r="X248" s="27"/>
      <c r="Y248" s="27"/>
      <c r="Z248" s="27"/>
      <c r="AA248" s="27"/>
      <c r="AB248" s="27"/>
      <c r="AC248" s="50"/>
      <c r="AD248" s="221"/>
      <c r="AE248" s="239"/>
    </row>
    <row r="249" spans="1:31" s="19" customFormat="1" x14ac:dyDescent="0.15">
      <c r="A249" s="97"/>
      <c r="C249" s="29"/>
      <c r="D249" s="46"/>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c r="AC249" s="50"/>
      <c r="AD249" s="221"/>
      <c r="AE249" s="239"/>
    </row>
    <row r="250" spans="1:31" s="19" customFormat="1" x14ac:dyDescent="0.15">
      <c r="A250" s="97"/>
      <c r="C250" s="29" t="s">
        <v>9</v>
      </c>
      <c r="D250" s="29"/>
      <c r="E250" s="89">
        <v>100</v>
      </c>
      <c r="F250" s="89">
        <v>200</v>
      </c>
      <c r="G250" s="89">
        <v>300</v>
      </c>
      <c r="H250" s="89">
        <v>400</v>
      </c>
      <c r="I250" s="89">
        <v>500</v>
      </c>
      <c r="J250" s="249">
        <v>600</v>
      </c>
      <c r="K250" s="249">
        <v>700</v>
      </c>
      <c r="L250" s="249">
        <v>800</v>
      </c>
      <c r="M250" s="249">
        <v>900</v>
      </c>
      <c r="N250" s="66">
        <v>1000</v>
      </c>
      <c r="O250" s="66">
        <v>1100</v>
      </c>
      <c r="P250" s="66">
        <v>1200</v>
      </c>
      <c r="Q250" s="66">
        <v>1300</v>
      </c>
      <c r="R250" s="66">
        <v>1400</v>
      </c>
      <c r="S250" s="66">
        <v>1500</v>
      </c>
      <c r="T250" s="66">
        <v>1600</v>
      </c>
      <c r="U250" s="66">
        <v>1700</v>
      </c>
      <c r="V250" s="66">
        <v>1800</v>
      </c>
      <c r="W250" s="66">
        <v>1900</v>
      </c>
      <c r="X250" s="90">
        <v>2000</v>
      </c>
      <c r="Y250" s="90">
        <v>2100</v>
      </c>
      <c r="Z250" s="90">
        <v>2200</v>
      </c>
      <c r="AA250" s="90">
        <v>2300</v>
      </c>
      <c r="AB250" s="90">
        <v>2400</v>
      </c>
      <c r="AC250" s="51" t="s">
        <v>79</v>
      </c>
      <c r="AD250" s="219" t="s">
        <v>162</v>
      </c>
      <c r="AE250" s="239"/>
    </row>
    <row r="251" spans="1:31" s="19" customFormat="1" x14ac:dyDescent="0.15">
      <c r="A251" s="97"/>
      <c r="C251" s="29" t="s">
        <v>80</v>
      </c>
      <c r="D251" s="239">
        <v>1</v>
      </c>
      <c r="E251" s="91"/>
      <c r="F251" s="91"/>
      <c r="G251" s="91"/>
      <c r="H251" s="91"/>
      <c r="I251" s="91"/>
      <c r="J251" s="67"/>
      <c r="K251" s="67"/>
      <c r="L251" s="67"/>
      <c r="M251" s="67"/>
      <c r="N251" s="67"/>
      <c r="O251" s="67"/>
      <c r="P251" s="67"/>
      <c r="Q251" s="67"/>
      <c r="R251" s="67"/>
      <c r="S251" s="67"/>
      <c r="T251" s="67"/>
      <c r="U251" s="67"/>
      <c r="V251" s="67"/>
      <c r="W251" s="67"/>
      <c r="X251" s="91"/>
      <c r="Y251" s="91"/>
      <c r="Z251" s="91"/>
      <c r="AA251" s="91"/>
      <c r="AB251" s="91"/>
      <c r="AC251" s="47">
        <f>SUM(E251:AB251)*AD251</f>
        <v>0</v>
      </c>
      <c r="AD251" s="220">
        <f>DAY(EOMONTH(AE251,0))</f>
        <v>31</v>
      </c>
      <c r="AE251" s="241">
        <f>DATE($E$248,D251,1)</f>
        <v>38718</v>
      </c>
    </row>
    <row r="252" spans="1:31" s="19" customFormat="1" x14ac:dyDescent="0.15">
      <c r="A252" s="97"/>
      <c r="C252" s="29" t="s">
        <v>81</v>
      </c>
      <c r="D252" s="239">
        <v>2</v>
      </c>
      <c r="E252" s="91"/>
      <c r="F252" s="91"/>
      <c r="G252" s="91"/>
      <c r="H252" s="91"/>
      <c r="I252" s="91"/>
      <c r="J252" s="67"/>
      <c r="K252" s="67"/>
      <c r="L252" s="67"/>
      <c r="M252" s="67"/>
      <c r="N252" s="67"/>
      <c r="O252" s="67"/>
      <c r="P252" s="67"/>
      <c r="Q252" s="67"/>
      <c r="R252" s="67"/>
      <c r="S252" s="67"/>
      <c r="T252" s="67"/>
      <c r="U252" s="67"/>
      <c r="V252" s="67"/>
      <c r="W252" s="67"/>
      <c r="X252" s="91"/>
      <c r="Y252" s="91"/>
      <c r="Z252" s="91"/>
      <c r="AA252" s="91"/>
      <c r="AB252" s="91"/>
      <c r="AC252" s="47">
        <f t="shared" ref="AC252:AC262" si="56">SUM(E252:AB252)*AD252</f>
        <v>0</v>
      </c>
      <c r="AD252" s="220">
        <f t="shared" ref="AD252:AD262" si="57">DAY(EOMONTH(AE252,0))</f>
        <v>28</v>
      </c>
      <c r="AE252" s="241">
        <f t="shared" ref="AE252:AE262" si="58">DATE($E$248,D252,1)</f>
        <v>38749</v>
      </c>
    </row>
    <row r="253" spans="1:31" s="19" customFormat="1" x14ac:dyDescent="0.15">
      <c r="A253" s="97"/>
      <c r="C253" s="29" t="s">
        <v>82</v>
      </c>
      <c r="D253" s="239">
        <v>3</v>
      </c>
      <c r="E253" s="91"/>
      <c r="F253" s="91"/>
      <c r="G253" s="91"/>
      <c r="H253" s="91"/>
      <c r="I253" s="91"/>
      <c r="J253" s="67"/>
      <c r="K253" s="67"/>
      <c r="L253" s="67"/>
      <c r="M253" s="67"/>
      <c r="N253" s="67"/>
      <c r="O253" s="67"/>
      <c r="P253" s="67"/>
      <c r="Q253" s="67"/>
      <c r="R253" s="67"/>
      <c r="S253" s="67"/>
      <c r="T253" s="67"/>
      <c r="U253" s="67"/>
      <c r="V253" s="67"/>
      <c r="W253" s="67"/>
      <c r="X253" s="91"/>
      <c r="Y253" s="91"/>
      <c r="Z253" s="91"/>
      <c r="AA253" s="91"/>
      <c r="AB253" s="91"/>
      <c r="AC253" s="47">
        <f t="shared" si="56"/>
        <v>0</v>
      </c>
      <c r="AD253" s="220">
        <f t="shared" si="57"/>
        <v>31</v>
      </c>
      <c r="AE253" s="241">
        <f t="shared" si="58"/>
        <v>38777</v>
      </c>
    </row>
    <row r="254" spans="1:31" s="19" customFormat="1" x14ac:dyDescent="0.15">
      <c r="A254" s="97"/>
      <c r="C254" s="29" t="s">
        <v>83</v>
      </c>
      <c r="D254" s="239">
        <v>4</v>
      </c>
      <c r="E254" s="91"/>
      <c r="F254" s="91"/>
      <c r="G254" s="91"/>
      <c r="H254" s="91"/>
      <c r="I254" s="91"/>
      <c r="J254" s="67"/>
      <c r="K254" s="67"/>
      <c r="L254" s="67"/>
      <c r="M254" s="67"/>
      <c r="N254" s="67"/>
      <c r="O254" s="67"/>
      <c r="P254" s="67"/>
      <c r="Q254" s="67"/>
      <c r="R254" s="67"/>
      <c r="S254" s="67"/>
      <c r="T254" s="67"/>
      <c r="U254" s="67"/>
      <c r="V254" s="67"/>
      <c r="W254" s="67"/>
      <c r="X254" s="91"/>
      <c r="Y254" s="91"/>
      <c r="Z254" s="91"/>
      <c r="AA254" s="91"/>
      <c r="AB254" s="91"/>
      <c r="AC254" s="47">
        <f t="shared" si="56"/>
        <v>0</v>
      </c>
      <c r="AD254" s="220">
        <f t="shared" si="57"/>
        <v>30</v>
      </c>
      <c r="AE254" s="241">
        <f t="shared" si="58"/>
        <v>38808</v>
      </c>
    </row>
    <row r="255" spans="1:31" s="19" customFormat="1" x14ac:dyDescent="0.15">
      <c r="A255" s="97"/>
      <c r="C255" s="29" t="s">
        <v>75</v>
      </c>
      <c r="D255" s="239">
        <v>5</v>
      </c>
      <c r="E255" s="91"/>
      <c r="F255" s="91"/>
      <c r="G255" s="91"/>
      <c r="H255" s="91"/>
      <c r="I255" s="91"/>
      <c r="J255" s="67"/>
      <c r="K255" s="67"/>
      <c r="L255" s="67"/>
      <c r="M255" s="67"/>
      <c r="N255" s="67"/>
      <c r="O255" s="67"/>
      <c r="P255" s="67"/>
      <c r="Q255" s="67"/>
      <c r="R255" s="67"/>
      <c r="S255" s="67"/>
      <c r="T255" s="67"/>
      <c r="U255" s="67"/>
      <c r="V255" s="67"/>
      <c r="W255" s="67"/>
      <c r="X255" s="91"/>
      <c r="Y255" s="91"/>
      <c r="Z255" s="91"/>
      <c r="AA255" s="91"/>
      <c r="AB255" s="91"/>
      <c r="AC255" s="47">
        <f t="shared" si="56"/>
        <v>0</v>
      </c>
      <c r="AD255" s="220">
        <f t="shared" si="57"/>
        <v>31</v>
      </c>
      <c r="AE255" s="241">
        <f t="shared" si="58"/>
        <v>38838</v>
      </c>
    </row>
    <row r="256" spans="1:31" s="19" customFormat="1" x14ac:dyDescent="0.15">
      <c r="A256" s="97"/>
      <c r="C256" s="29" t="s">
        <v>84</v>
      </c>
      <c r="D256" s="239">
        <v>6</v>
      </c>
      <c r="E256" s="91"/>
      <c r="F256" s="91"/>
      <c r="G256" s="91"/>
      <c r="H256" s="91"/>
      <c r="I256" s="91"/>
      <c r="J256" s="67"/>
      <c r="K256" s="67"/>
      <c r="L256" s="67"/>
      <c r="M256" s="67"/>
      <c r="N256" s="67"/>
      <c r="O256" s="67"/>
      <c r="P256" s="67"/>
      <c r="Q256" s="67"/>
      <c r="R256" s="67"/>
      <c r="S256" s="67"/>
      <c r="T256" s="67"/>
      <c r="U256" s="67"/>
      <c r="V256" s="67"/>
      <c r="W256" s="67"/>
      <c r="X256" s="91"/>
      <c r="Y256" s="91"/>
      <c r="Z256" s="91"/>
      <c r="AA256" s="91"/>
      <c r="AB256" s="91"/>
      <c r="AC256" s="47">
        <f t="shared" si="56"/>
        <v>0</v>
      </c>
      <c r="AD256" s="220">
        <f t="shared" si="57"/>
        <v>30</v>
      </c>
      <c r="AE256" s="241">
        <f t="shared" si="58"/>
        <v>38869</v>
      </c>
    </row>
    <row r="257" spans="1:31" s="19" customFormat="1" x14ac:dyDescent="0.15">
      <c r="A257" s="97"/>
      <c r="C257" s="29" t="s">
        <v>85</v>
      </c>
      <c r="D257" s="239">
        <v>7</v>
      </c>
      <c r="E257" s="91"/>
      <c r="F257" s="91"/>
      <c r="G257" s="91"/>
      <c r="H257" s="91"/>
      <c r="I257" s="91"/>
      <c r="J257" s="67"/>
      <c r="K257" s="67"/>
      <c r="L257" s="67"/>
      <c r="M257" s="67"/>
      <c r="N257" s="67"/>
      <c r="O257" s="67"/>
      <c r="P257" s="67"/>
      <c r="Q257" s="67"/>
      <c r="R257" s="67"/>
      <c r="S257" s="67"/>
      <c r="T257" s="67"/>
      <c r="U257" s="67"/>
      <c r="V257" s="67"/>
      <c r="W257" s="67"/>
      <c r="X257" s="91"/>
      <c r="Y257" s="91"/>
      <c r="Z257" s="91"/>
      <c r="AA257" s="91"/>
      <c r="AB257" s="91"/>
      <c r="AC257" s="47">
        <f t="shared" si="56"/>
        <v>0</v>
      </c>
      <c r="AD257" s="220">
        <f t="shared" si="57"/>
        <v>31</v>
      </c>
      <c r="AE257" s="241">
        <f t="shared" si="58"/>
        <v>38899</v>
      </c>
    </row>
    <row r="258" spans="1:31" s="19" customFormat="1" x14ac:dyDescent="0.15">
      <c r="A258" s="97"/>
      <c r="C258" s="29" t="s">
        <v>86</v>
      </c>
      <c r="D258" s="239">
        <v>8</v>
      </c>
      <c r="E258" s="91"/>
      <c r="F258" s="91"/>
      <c r="G258" s="91"/>
      <c r="H258" s="91"/>
      <c r="I258" s="91"/>
      <c r="J258" s="67"/>
      <c r="K258" s="67"/>
      <c r="L258" s="67"/>
      <c r="M258" s="67"/>
      <c r="N258" s="67"/>
      <c r="O258" s="67"/>
      <c r="P258" s="67"/>
      <c r="Q258" s="67"/>
      <c r="R258" s="67"/>
      <c r="S258" s="67"/>
      <c r="T258" s="67"/>
      <c r="U258" s="67"/>
      <c r="V258" s="67"/>
      <c r="W258" s="67"/>
      <c r="X258" s="91"/>
      <c r="Y258" s="91"/>
      <c r="Z258" s="91"/>
      <c r="AA258" s="91"/>
      <c r="AB258" s="91"/>
      <c r="AC258" s="47">
        <f t="shared" si="56"/>
        <v>0</v>
      </c>
      <c r="AD258" s="220">
        <f t="shared" si="57"/>
        <v>31</v>
      </c>
      <c r="AE258" s="241">
        <f t="shared" si="58"/>
        <v>38930</v>
      </c>
    </row>
    <row r="259" spans="1:31" s="19" customFormat="1" x14ac:dyDescent="0.15">
      <c r="A259" s="97"/>
      <c r="C259" s="29" t="s">
        <v>87</v>
      </c>
      <c r="D259" s="239">
        <v>9</v>
      </c>
      <c r="E259" s="91"/>
      <c r="F259" s="91"/>
      <c r="G259" s="91"/>
      <c r="H259" s="91"/>
      <c r="I259" s="91"/>
      <c r="J259" s="67"/>
      <c r="K259" s="67"/>
      <c r="L259" s="67"/>
      <c r="M259" s="67"/>
      <c r="N259" s="67"/>
      <c r="O259" s="67"/>
      <c r="P259" s="67"/>
      <c r="Q259" s="67"/>
      <c r="R259" s="67"/>
      <c r="S259" s="67"/>
      <c r="T259" s="67"/>
      <c r="U259" s="67"/>
      <c r="V259" s="67"/>
      <c r="W259" s="67"/>
      <c r="X259" s="91"/>
      <c r="Y259" s="91"/>
      <c r="Z259" s="91"/>
      <c r="AA259" s="91"/>
      <c r="AB259" s="91"/>
      <c r="AC259" s="47">
        <f t="shared" si="56"/>
        <v>0</v>
      </c>
      <c r="AD259" s="220">
        <f t="shared" si="57"/>
        <v>30</v>
      </c>
      <c r="AE259" s="241">
        <f t="shared" si="58"/>
        <v>38961</v>
      </c>
    </row>
    <row r="260" spans="1:31" s="19" customFormat="1" x14ac:dyDescent="0.15">
      <c r="A260" s="97"/>
      <c r="C260" s="29" t="s">
        <v>88</v>
      </c>
      <c r="D260" s="239">
        <v>10</v>
      </c>
      <c r="E260" s="91"/>
      <c r="F260" s="91"/>
      <c r="G260" s="91"/>
      <c r="H260" s="91"/>
      <c r="I260" s="91"/>
      <c r="J260" s="67"/>
      <c r="K260" s="67"/>
      <c r="L260" s="67"/>
      <c r="M260" s="67"/>
      <c r="N260" s="67"/>
      <c r="O260" s="67"/>
      <c r="P260" s="67"/>
      <c r="Q260" s="67"/>
      <c r="R260" s="67"/>
      <c r="S260" s="67"/>
      <c r="T260" s="67"/>
      <c r="U260" s="67"/>
      <c r="V260" s="67"/>
      <c r="W260" s="67"/>
      <c r="X260" s="91"/>
      <c r="Y260" s="91"/>
      <c r="Z260" s="91"/>
      <c r="AA260" s="91"/>
      <c r="AB260" s="91"/>
      <c r="AC260" s="47">
        <f t="shared" si="56"/>
        <v>0</v>
      </c>
      <c r="AD260" s="220">
        <f t="shared" si="57"/>
        <v>31</v>
      </c>
      <c r="AE260" s="241">
        <f t="shared" si="58"/>
        <v>38991</v>
      </c>
    </row>
    <row r="261" spans="1:31" s="19" customFormat="1" x14ac:dyDescent="0.15">
      <c r="A261" s="97"/>
      <c r="C261" s="29" t="s">
        <v>89</v>
      </c>
      <c r="D261" s="239">
        <v>11</v>
      </c>
      <c r="E261" s="91"/>
      <c r="F261" s="91"/>
      <c r="G261" s="91"/>
      <c r="H261" s="91"/>
      <c r="I261" s="91"/>
      <c r="J261" s="67"/>
      <c r="K261" s="67"/>
      <c r="L261" s="67"/>
      <c r="M261" s="67"/>
      <c r="N261" s="67"/>
      <c r="O261" s="67"/>
      <c r="P261" s="67"/>
      <c r="Q261" s="67"/>
      <c r="R261" s="67"/>
      <c r="S261" s="67"/>
      <c r="T261" s="67"/>
      <c r="U261" s="67"/>
      <c r="V261" s="67"/>
      <c r="W261" s="67"/>
      <c r="X261" s="91"/>
      <c r="Y261" s="91"/>
      <c r="Z261" s="91"/>
      <c r="AA261" s="91"/>
      <c r="AB261" s="91"/>
      <c r="AC261" s="47">
        <f t="shared" si="56"/>
        <v>0</v>
      </c>
      <c r="AD261" s="220">
        <f t="shared" si="57"/>
        <v>30</v>
      </c>
      <c r="AE261" s="241">
        <f t="shared" si="58"/>
        <v>39022</v>
      </c>
    </row>
    <row r="262" spans="1:31" s="19" customFormat="1" ht="14" thickBot="1" x14ac:dyDescent="0.2">
      <c r="A262" s="97"/>
      <c r="C262" s="29" t="s">
        <v>90</v>
      </c>
      <c r="D262" s="239">
        <v>12</v>
      </c>
      <c r="E262" s="91"/>
      <c r="F262" s="91"/>
      <c r="G262" s="91"/>
      <c r="H262" s="91"/>
      <c r="I262" s="91"/>
      <c r="J262" s="67"/>
      <c r="K262" s="67"/>
      <c r="L262" s="67"/>
      <c r="M262" s="67"/>
      <c r="N262" s="67"/>
      <c r="O262" s="67"/>
      <c r="P262" s="67"/>
      <c r="Q262" s="67"/>
      <c r="R262" s="67"/>
      <c r="S262" s="67"/>
      <c r="T262" s="67"/>
      <c r="U262" s="67"/>
      <c r="V262" s="67"/>
      <c r="W262" s="67"/>
      <c r="X262" s="91"/>
      <c r="Y262" s="91"/>
      <c r="Z262" s="91"/>
      <c r="AA262" s="91"/>
      <c r="AB262" s="91"/>
      <c r="AC262" s="47">
        <f t="shared" si="56"/>
        <v>0</v>
      </c>
      <c r="AD262" s="220">
        <f t="shared" si="57"/>
        <v>31</v>
      </c>
      <c r="AE262" s="241">
        <f t="shared" si="58"/>
        <v>39052</v>
      </c>
    </row>
    <row r="263" spans="1:31" s="19" customFormat="1" ht="14" thickBot="1" x14ac:dyDescent="0.2">
      <c r="A263" s="97"/>
      <c r="C263" s="37" t="s">
        <v>91</v>
      </c>
      <c r="D263" s="27"/>
      <c r="E263" s="26">
        <f t="shared" ref="E263:AB263" si="59">SUMPRODUCT(E251:E262,$AD251:$AD262)</f>
        <v>0</v>
      </c>
      <c r="F263" s="26">
        <f t="shared" si="59"/>
        <v>0</v>
      </c>
      <c r="G263" s="26">
        <f t="shared" si="59"/>
        <v>0</v>
      </c>
      <c r="H263" s="26">
        <f t="shared" si="59"/>
        <v>0</v>
      </c>
      <c r="I263" s="26">
        <f t="shared" si="59"/>
        <v>0</v>
      </c>
      <c r="J263" s="26">
        <f t="shared" si="59"/>
        <v>0</v>
      </c>
      <c r="K263" s="26">
        <f t="shared" si="59"/>
        <v>0</v>
      </c>
      <c r="L263" s="26">
        <f t="shared" si="59"/>
        <v>0</v>
      </c>
      <c r="M263" s="26">
        <f t="shared" si="59"/>
        <v>0</v>
      </c>
      <c r="N263" s="26">
        <f t="shared" si="59"/>
        <v>0</v>
      </c>
      <c r="O263" s="26">
        <f t="shared" si="59"/>
        <v>0</v>
      </c>
      <c r="P263" s="26">
        <f t="shared" si="59"/>
        <v>0</v>
      </c>
      <c r="Q263" s="26">
        <f t="shared" si="59"/>
        <v>0</v>
      </c>
      <c r="R263" s="26">
        <f t="shared" si="59"/>
        <v>0</v>
      </c>
      <c r="S263" s="26">
        <f t="shared" si="59"/>
        <v>0</v>
      </c>
      <c r="T263" s="26">
        <f t="shared" si="59"/>
        <v>0</v>
      </c>
      <c r="U263" s="26">
        <f t="shared" si="59"/>
        <v>0</v>
      </c>
      <c r="V263" s="26">
        <f t="shared" si="59"/>
        <v>0</v>
      </c>
      <c r="W263" s="26">
        <f t="shared" si="59"/>
        <v>0</v>
      </c>
      <c r="X263" s="26">
        <f t="shared" si="59"/>
        <v>0</v>
      </c>
      <c r="Y263" s="26">
        <f t="shared" si="59"/>
        <v>0</v>
      </c>
      <c r="Z263" s="26">
        <f t="shared" si="59"/>
        <v>0</v>
      </c>
      <c r="AA263" s="26">
        <f t="shared" si="59"/>
        <v>0</v>
      </c>
      <c r="AB263" s="26">
        <f t="shared" si="59"/>
        <v>0</v>
      </c>
      <c r="AC263" s="48">
        <f>SUM(AC251:AC262)</f>
        <v>0</v>
      </c>
      <c r="AD263" s="221"/>
      <c r="AE263" s="239"/>
    </row>
    <row r="264" spans="1:31" s="19" customFormat="1" ht="14" thickBot="1" x14ac:dyDescent="0.2">
      <c r="A264" s="97"/>
      <c r="C264" s="29"/>
      <c r="D264" s="27"/>
      <c r="E264" s="27"/>
      <c r="F264" s="27"/>
      <c r="G264" s="27"/>
      <c r="H264" s="27"/>
      <c r="I264" s="27"/>
      <c r="J264" s="27"/>
      <c r="K264" s="27"/>
      <c r="L264" s="27"/>
      <c r="M264" s="27"/>
      <c r="N264" s="27"/>
      <c r="O264" s="27"/>
      <c r="P264" s="27"/>
      <c r="Q264" s="27"/>
      <c r="R264" s="27"/>
      <c r="S264" s="27"/>
      <c r="T264" s="27"/>
      <c r="U264" s="27"/>
      <c r="V264" s="27"/>
      <c r="W264" s="27"/>
      <c r="X264" s="27"/>
      <c r="Y264" s="27"/>
      <c r="Z264" s="27"/>
      <c r="AA264" s="27"/>
      <c r="AB264" s="27"/>
      <c r="AC264" s="49" t="str">
        <f>IF(AC263=SUM(E263:AB263),"","ERROR")</f>
        <v/>
      </c>
      <c r="AD264" s="221"/>
      <c r="AE264" s="239"/>
    </row>
    <row r="265" spans="1:31" s="19" customFormat="1" x14ac:dyDescent="0.15">
      <c r="A265" s="97"/>
      <c r="C265" s="29"/>
      <c r="D265" s="45"/>
      <c r="E265" s="28">
        <f>E248-1</f>
        <v>2005</v>
      </c>
      <c r="F265" s="27"/>
      <c r="G265" s="27"/>
      <c r="H265" s="27"/>
      <c r="I265" s="27"/>
      <c r="J265" s="27"/>
      <c r="K265" s="27"/>
      <c r="L265" s="27"/>
      <c r="M265" s="27"/>
      <c r="N265" s="27"/>
      <c r="O265" s="27"/>
      <c r="P265" s="27"/>
      <c r="Q265" s="27"/>
      <c r="R265" s="27"/>
      <c r="S265" s="27"/>
      <c r="T265" s="27"/>
      <c r="U265" s="27"/>
      <c r="V265" s="27"/>
      <c r="W265" s="27"/>
      <c r="X265" s="27"/>
      <c r="Y265" s="27"/>
      <c r="Z265" s="27"/>
      <c r="AA265" s="27"/>
      <c r="AB265" s="27"/>
      <c r="AC265" s="50"/>
      <c r="AD265" s="221"/>
      <c r="AE265" s="239"/>
    </row>
    <row r="266" spans="1:31" s="19" customFormat="1" x14ac:dyDescent="0.15">
      <c r="A266" s="97"/>
      <c r="C266" s="29"/>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50"/>
      <c r="AD266" s="221"/>
      <c r="AE266" s="239"/>
    </row>
    <row r="267" spans="1:31" s="19" customFormat="1" x14ac:dyDescent="0.15">
      <c r="A267" s="97"/>
      <c r="C267" s="29" t="s">
        <v>9</v>
      </c>
      <c r="D267" s="29"/>
      <c r="E267" s="89">
        <v>100</v>
      </c>
      <c r="F267" s="89">
        <v>200</v>
      </c>
      <c r="G267" s="89">
        <v>300</v>
      </c>
      <c r="H267" s="89">
        <v>400</v>
      </c>
      <c r="I267" s="89">
        <v>500</v>
      </c>
      <c r="J267" s="249">
        <v>600</v>
      </c>
      <c r="K267" s="249">
        <v>700</v>
      </c>
      <c r="L267" s="249">
        <v>800</v>
      </c>
      <c r="M267" s="249">
        <v>900</v>
      </c>
      <c r="N267" s="66">
        <v>1000</v>
      </c>
      <c r="O267" s="66">
        <v>1100</v>
      </c>
      <c r="P267" s="66">
        <v>1200</v>
      </c>
      <c r="Q267" s="66">
        <v>1300</v>
      </c>
      <c r="R267" s="66">
        <v>1400</v>
      </c>
      <c r="S267" s="66">
        <v>1500</v>
      </c>
      <c r="T267" s="66">
        <v>1600</v>
      </c>
      <c r="U267" s="66">
        <v>1700</v>
      </c>
      <c r="V267" s="66">
        <v>1800</v>
      </c>
      <c r="W267" s="66">
        <v>1900</v>
      </c>
      <c r="X267" s="90">
        <v>2000</v>
      </c>
      <c r="Y267" s="90">
        <v>2100</v>
      </c>
      <c r="Z267" s="90">
        <v>2200</v>
      </c>
      <c r="AA267" s="90">
        <v>2300</v>
      </c>
      <c r="AB267" s="90">
        <v>2400</v>
      </c>
      <c r="AC267" s="51" t="s">
        <v>79</v>
      </c>
      <c r="AD267" s="219" t="s">
        <v>162</v>
      </c>
      <c r="AE267" s="239"/>
    </row>
    <row r="268" spans="1:31" s="19" customFormat="1" x14ac:dyDescent="0.15">
      <c r="A268" s="97"/>
      <c r="C268" s="29" t="s">
        <v>80</v>
      </c>
      <c r="D268" s="239">
        <v>1</v>
      </c>
      <c r="E268" s="91"/>
      <c r="F268" s="91"/>
      <c r="G268" s="91"/>
      <c r="H268" s="91"/>
      <c r="I268" s="91"/>
      <c r="J268" s="67"/>
      <c r="K268" s="67"/>
      <c r="L268" s="67"/>
      <c r="M268" s="67"/>
      <c r="N268" s="67"/>
      <c r="O268" s="67"/>
      <c r="P268" s="67"/>
      <c r="Q268" s="67"/>
      <c r="R268" s="67"/>
      <c r="S268" s="67"/>
      <c r="T268" s="67"/>
      <c r="U268" s="67"/>
      <c r="V268" s="67"/>
      <c r="W268" s="67"/>
      <c r="X268" s="91"/>
      <c r="Y268" s="91"/>
      <c r="Z268" s="91"/>
      <c r="AA268" s="91"/>
      <c r="AB268" s="91"/>
      <c r="AC268" s="47">
        <f>SUM(E268:AB268)*AD268</f>
        <v>0</v>
      </c>
      <c r="AD268" s="220">
        <f>DAY(EOMONTH(AE268,0))</f>
        <v>31</v>
      </c>
      <c r="AE268" s="241">
        <f>DATE($E$265,D268,1)</f>
        <v>38353</v>
      </c>
    </row>
    <row r="269" spans="1:31" s="19" customFormat="1" x14ac:dyDescent="0.15">
      <c r="A269" s="97"/>
      <c r="C269" s="29" t="s">
        <v>81</v>
      </c>
      <c r="D269" s="239">
        <v>2</v>
      </c>
      <c r="E269" s="91"/>
      <c r="F269" s="91"/>
      <c r="G269" s="91"/>
      <c r="H269" s="91"/>
      <c r="I269" s="91"/>
      <c r="J269" s="67"/>
      <c r="K269" s="67"/>
      <c r="L269" s="67"/>
      <c r="M269" s="67"/>
      <c r="N269" s="67"/>
      <c r="O269" s="67"/>
      <c r="P269" s="67"/>
      <c r="Q269" s="67"/>
      <c r="R269" s="67"/>
      <c r="S269" s="67"/>
      <c r="T269" s="67"/>
      <c r="U269" s="67"/>
      <c r="V269" s="67"/>
      <c r="W269" s="67"/>
      <c r="X269" s="91"/>
      <c r="Y269" s="91"/>
      <c r="Z269" s="91"/>
      <c r="AA269" s="91"/>
      <c r="AB269" s="91"/>
      <c r="AC269" s="47">
        <f t="shared" ref="AC269:AC279" si="60">SUM(E269:AB269)*AD269</f>
        <v>0</v>
      </c>
      <c r="AD269" s="220">
        <f t="shared" ref="AD269:AD279" si="61">DAY(EOMONTH(AE269,0))</f>
        <v>28</v>
      </c>
      <c r="AE269" s="241">
        <f t="shared" ref="AE269:AE279" si="62">DATE($E$265,D269,1)</f>
        <v>38384</v>
      </c>
    </row>
    <row r="270" spans="1:31" s="19" customFormat="1" x14ac:dyDescent="0.15">
      <c r="A270" s="97"/>
      <c r="C270" s="29" t="s">
        <v>82</v>
      </c>
      <c r="D270" s="239">
        <v>3</v>
      </c>
      <c r="E270" s="91"/>
      <c r="F270" s="91"/>
      <c r="G270" s="91"/>
      <c r="H270" s="91"/>
      <c r="I270" s="91"/>
      <c r="J270" s="67"/>
      <c r="K270" s="67"/>
      <c r="L270" s="67"/>
      <c r="M270" s="67"/>
      <c r="N270" s="67"/>
      <c r="O270" s="67"/>
      <c r="P270" s="67"/>
      <c r="Q270" s="67"/>
      <c r="R270" s="67"/>
      <c r="S270" s="67"/>
      <c r="T270" s="67"/>
      <c r="U270" s="67"/>
      <c r="V270" s="67"/>
      <c r="W270" s="67"/>
      <c r="X270" s="91"/>
      <c r="Y270" s="91"/>
      <c r="Z270" s="91"/>
      <c r="AA270" s="91"/>
      <c r="AB270" s="91"/>
      <c r="AC270" s="47">
        <f t="shared" si="60"/>
        <v>0</v>
      </c>
      <c r="AD270" s="220">
        <f t="shared" si="61"/>
        <v>31</v>
      </c>
      <c r="AE270" s="241">
        <f t="shared" si="62"/>
        <v>38412</v>
      </c>
    </row>
    <row r="271" spans="1:31" s="19" customFormat="1" x14ac:dyDescent="0.15">
      <c r="A271" s="97"/>
      <c r="C271" s="29" t="s">
        <v>83</v>
      </c>
      <c r="D271" s="239">
        <v>4</v>
      </c>
      <c r="E271" s="91"/>
      <c r="F271" s="91"/>
      <c r="G271" s="91"/>
      <c r="H271" s="91"/>
      <c r="I271" s="91"/>
      <c r="J271" s="67"/>
      <c r="K271" s="67"/>
      <c r="L271" s="67"/>
      <c r="M271" s="67"/>
      <c r="N271" s="67"/>
      <c r="O271" s="67"/>
      <c r="P271" s="67"/>
      <c r="Q271" s="67"/>
      <c r="R271" s="67"/>
      <c r="S271" s="67"/>
      <c r="T271" s="67"/>
      <c r="U271" s="67"/>
      <c r="V271" s="67"/>
      <c r="W271" s="67"/>
      <c r="X271" s="91"/>
      <c r="Y271" s="91"/>
      <c r="Z271" s="91"/>
      <c r="AA271" s="91"/>
      <c r="AB271" s="91"/>
      <c r="AC271" s="47">
        <f t="shared" si="60"/>
        <v>0</v>
      </c>
      <c r="AD271" s="220">
        <f t="shared" si="61"/>
        <v>30</v>
      </c>
      <c r="AE271" s="241">
        <f t="shared" si="62"/>
        <v>38443</v>
      </c>
    </row>
    <row r="272" spans="1:31" s="19" customFormat="1" x14ac:dyDescent="0.15">
      <c r="A272" s="97"/>
      <c r="C272" s="29" t="s">
        <v>75</v>
      </c>
      <c r="D272" s="239">
        <v>5</v>
      </c>
      <c r="E272" s="91"/>
      <c r="F272" s="91"/>
      <c r="G272" s="91"/>
      <c r="H272" s="91"/>
      <c r="I272" s="91"/>
      <c r="J272" s="67"/>
      <c r="K272" s="67"/>
      <c r="L272" s="67"/>
      <c r="M272" s="67"/>
      <c r="N272" s="67"/>
      <c r="O272" s="67"/>
      <c r="P272" s="67"/>
      <c r="Q272" s="67"/>
      <c r="R272" s="67"/>
      <c r="S272" s="67"/>
      <c r="T272" s="67"/>
      <c r="U272" s="67"/>
      <c r="V272" s="67"/>
      <c r="W272" s="67"/>
      <c r="X272" s="91"/>
      <c r="Y272" s="91"/>
      <c r="Z272" s="91"/>
      <c r="AA272" s="91"/>
      <c r="AB272" s="91"/>
      <c r="AC272" s="47">
        <f t="shared" si="60"/>
        <v>0</v>
      </c>
      <c r="AD272" s="220">
        <f t="shared" si="61"/>
        <v>31</v>
      </c>
      <c r="AE272" s="241">
        <f t="shared" si="62"/>
        <v>38473</v>
      </c>
    </row>
    <row r="273" spans="1:31" s="19" customFormat="1" x14ac:dyDescent="0.15">
      <c r="A273" s="97"/>
      <c r="C273" s="29" t="s">
        <v>84</v>
      </c>
      <c r="D273" s="239">
        <v>6</v>
      </c>
      <c r="E273" s="91"/>
      <c r="F273" s="91"/>
      <c r="G273" s="91"/>
      <c r="H273" s="91"/>
      <c r="I273" s="91"/>
      <c r="J273" s="67"/>
      <c r="K273" s="67"/>
      <c r="L273" s="67"/>
      <c r="M273" s="67"/>
      <c r="N273" s="67"/>
      <c r="O273" s="67"/>
      <c r="P273" s="67"/>
      <c r="Q273" s="67"/>
      <c r="R273" s="67"/>
      <c r="S273" s="67"/>
      <c r="T273" s="67"/>
      <c r="U273" s="67"/>
      <c r="V273" s="67"/>
      <c r="W273" s="67"/>
      <c r="X273" s="91"/>
      <c r="Y273" s="91"/>
      <c r="Z273" s="91"/>
      <c r="AA273" s="91"/>
      <c r="AB273" s="91"/>
      <c r="AC273" s="47">
        <f t="shared" si="60"/>
        <v>0</v>
      </c>
      <c r="AD273" s="220">
        <f t="shared" si="61"/>
        <v>30</v>
      </c>
      <c r="AE273" s="241">
        <f t="shared" si="62"/>
        <v>38504</v>
      </c>
    </row>
    <row r="274" spans="1:31" s="19" customFormat="1" x14ac:dyDescent="0.15">
      <c r="A274" s="97"/>
      <c r="C274" s="29" t="s">
        <v>85</v>
      </c>
      <c r="D274" s="239">
        <v>7</v>
      </c>
      <c r="E274" s="91"/>
      <c r="F274" s="91"/>
      <c r="G274" s="91"/>
      <c r="H274" s="91"/>
      <c r="I274" s="91"/>
      <c r="J274" s="67"/>
      <c r="K274" s="67"/>
      <c r="L274" s="67"/>
      <c r="M274" s="67"/>
      <c r="N274" s="67"/>
      <c r="O274" s="67"/>
      <c r="P274" s="67"/>
      <c r="Q274" s="67"/>
      <c r="R274" s="67"/>
      <c r="S274" s="67"/>
      <c r="T274" s="67"/>
      <c r="U274" s="67"/>
      <c r="V274" s="67"/>
      <c r="W274" s="67"/>
      <c r="X274" s="91"/>
      <c r="Y274" s="91"/>
      <c r="Z274" s="91"/>
      <c r="AA274" s="91"/>
      <c r="AB274" s="91"/>
      <c r="AC274" s="47">
        <f t="shared" si="60"/>
        <v>0</v>
      </c>
      <c r="AD274" s="220">
        <f t="shared" si="61"/>
        <v>31</v>
      </c>
      <c r="AE274" s="241">
        <f t="shared" si="62"/>
        <v>38534</v>
      </c>
    </row>
    <row r="275" spans="1:31" s="19" customFormat="1" x14ac:dyDescent="0.15">
      <c r="A275" s="97"/>
      <c r="C275" s="29" t="s">
        <v>86</v>
      </c>
      <c r="D275" s="239">
        <v>8</v>
      </c>
      <c r="E275" s="91"/>
      <c r="F275" s="91"/>
      <c r="G275" s="91"/>
      <c r="H275" s="91"/>
      <c r="I275" s="91"/>
      <c r="J275" s="67"/>
      <c r="K275" s="67"/>
      <c r="L275" s="67"/>
      <c r="M275" s="67"/>
      <c r="N275" s="67"/>
      <c r="O275" s="67"/>
      <c r="P275" s="67"/>
      <c r="Q275" s="67"/>
      <c r="R275" s="67"/>
      <c r="S275" s="67"/>
      <c r="T275" s="67"/>
      <c r="U275" s="67"/>
      <c r="V275" s="67"/>
      <c r="W275" s="67"/>
      <c r="X275" s="91"/>
      <c r="Y275" s="91"/>
      <c r="Z275" s="91"/>
      <c r="AA275" s="91"/>
      <c r="AB275" s="91"/>
      <c r="AC275" s="47">
        <f t="shared" si="60"/>
        <v>0</v>
      </c>
      <c r="AD275" s="220">
        <f t="shared" si="61"/>
        <v>31</v>
      </c>
      <c r="AE275" s="241">
        <f t="shared" si="62"/>
        <v>38565</v>
      </c>
    </row>
    <row r="276" spans="1:31" s="19" customFormat="1" x14ac:dyDescent="0.15">
      <c r="A276" s="97"/>
      <c r="C276" s="29" t="s">
        <v>87</v>
      </c>
      <c r="D276" s="239">
        <v>9</v>
      </c>
      <c r="E276" s="91"/>
      <c r="F276" s="91"/>
      <c r="G276" s="91"/>
      <c r="H276" s="91"/>
      <c r="I276" s="91"/>
      <c r="J276" s="67"/>
      <c r="K276" s="67"/>
      <c r="L276" s="67"/>
      <c r="M276" s="67"/>
      <c r="N276" s="67"/>
      <c r="O276" s="67"/>
      <c r="P276" s="67"/>
      <c r="Q276" s="67"/>
      <c r="R276" s="67"/>
      <c r="S276" s="67"/>
      <c r="T276" s="67"/>
      <c r="U276" s="67"/>
      <c r="V276" s="67"/>
      <c r="W276" s="67"/>
      <c r="X276" s="91"/>
      <c r="Y276" s="91"/>
      <c r="Z276" s="91"/>
      <c r="AA276" s="91"/>
      <c r="AB276" s="91"/>
      <c r="AC276" s="47">
        <f t="shared" si="60"/>
        <v>0</v>
      </c>
      <c r="AD276" s="220">
        <f t="shared" si="61"/>
        <v>30</v>
      </c>
      <c r="AE276" s="241">
        <f t="shared" si="62"/>
        <v>38596</v>
      </c>
    </row>
    <row r="277" spans="1:31" s="19" customFormat="1" x14ac:dyDescent="0.15">
      <c r="A277" s="97"/>
      <c r="C277" s="29" t="s">
        <v>88</v>
      </c>
      <c r="D277" s="239">
        <v>10</v>
      </c>
      <c r="E277" s="91"/>
      <c r="F277" s="91"/>
      <c r="G277" s="91"/>
      <c r="H277" s="91"/>
      <c r="I277" s="91"/>
      <c r="J277" s="67"/>
      <c r="K277" s="67"/>
      <c r="L277" s="67"/>
      <c r="M277" s="67"/>
      <c r="N277" s="67"/>
      <c r="O277" s="67"/>
      <c r="P277" s="67"/>
      <c r="Q277" s="67"/>
      <c r="R277" s="67"/>
      <c r="S277" s="67"/>
      <c r="T277" s="67"/>
      <c r="U277" s="67"/>
      <c r="V277" s="67"/>
      <c r="W277" s="67"/>
      <c r="X277" s="91"/>
      <c r="Y277" s="91"/>
      <c r="Z277" s="91"/>
      <c r="AA277" s="91"/>
      <c r="AB277" s="91"/>
      <c r="AC277" s="47">
        <f t="shared" si="60"/>
        <v>0</v>
      </c>
      <c r="AD277" s="220">
        <f t="shared" si="61"/>
        <v>31</v>
      </c>
      <c r="AE277" s="241">
        <f t="shared" si="62"/>
        <v>38626</v>
      </c>
    </row>
    <row r="278" spans="1:31" s="19" customFormat="1" x14ac:dyDescent="0.15">
      <c r="A278" s="97"/>
      <c r="C278" s="29" t="s">
        <v>89</v>
      </c>
      <c r="D278" s="239">
        <v>11</v>
      </c>
      <c r="E278" s="91"/>
      <c r="F278" s="91"/>
      <c r="G278" s="91"/>
      <c r="H278" s="91"/>
      <c r="I278" s="91"/>
      <c r="J278" s="67"/>
      <c r="K278" s="67"/>
      <c r="L278" s="67"/>
      <c r="M278" s="67"/>
      <c r="N278" s="67"/>
      <c r="O278" s="67"/>
      <c r="P278" s="67"/>
      <c r="Q278" s="67"/>
      <c r="R278" s="67"/>
      <c r="S278" s="67"/>
      <c r="T278" s="67"/>
      <c r="U278" s="67"/>
      <c r="V278" s="67"/>
      <c r="W278" s="67"/>
      <c r="X278" s="91"/>
      <c r="Y278" s="91"/>
      <c r="Z278" s="91"/>
      <c r="AA278" s="91"/>
      <c r="AB278" s="91"/>
      <c r="AC278" s="47">
        <f t="shared" si="60"/>
        <v>0</v>
      </c>
      <c r="AD278" s="220">
        <f t="shared" si="61"/>
        <v>30</v>
      </c>
      <c r="AE278" s="241">
        <f t="shared" si="62"/>
        <v>38657</v>
      </c>
    </row>
    <row r="279" spans="1:31" s="19" customFormat="1" ht="14" thickBot="1" x14ac:dyDescent="0.2">
      <c r="A279" s="97"/>
      <c r="C279" s="29" t="s">
        <v>90</v>
      </c>
      <c r="D279" s="239">
        <v>12</v>
      </c>
      <c r="E279" s="91"/>
      <c r="F279" s="91"/>
      <c r="G279" s="91"/>
      <c r="H279" s="91"/>
      <c r="I279" s="91"/>
      <c r="J279" s="67"/>
      <c r="K279" s="67"/>
      <c r="L279" s="67"/>
      <c r="M279" s="67"/>
      <c r="N279" s="67"/>
      <c r="O279" s="67"/>
      <c r="P279" s="67"/>
      <c r="Q279" s="67"/>
      <c r="R279" s="67"/>
      <c r="S279" s="67"/>
      <c r="T279" s="67"/>
      <c r="U279" s="67"/>
      <c r="V279" s="67"/>
      <c r="W279" s="67"/>
      <c r="X279" s="91"/>
      <c r="Y279" s="91"/>
      <c r="Z279" s="91"/>
      <c r="AA279" s="91"/>
      <c r="AB279" s="91"/>
      <c r="AC279" s="47">
        <f t="shared" si="60"/>
        <v>0</v>
      </c>
      <c r="AD279" s="220">
        <f t="shared" si="61"/>
        <v>31</v>
      </c>
      <c r="AE279" s="241">
        <f t="shared" si="62"/>
        <v>38687</v>
      </c>
    </row>
    <row r="280" spans="1:31" s="19" customFormat="1" ht="14" thickBot="1" x14ac:dyDescent="0.2">
      <c r="A280" s="97"/>
      <c r="C280" s="37" t="s">
        <v>91</v>
      </c>
      <c r="D280" s="27"/>
      <c r="E280" s="26">
        <f t="shared" ref="E280:AB280" si="63">SUMPRODUCT(E268:E279,$AD268:$AD279)</f>
        <v>0</v>
      </c>
      <c r="F280" s="26">
        <f t="shared" si="63"/>
        <v>0</v>
      </c>
      <c r="G280" s="26">
        <f t="shared" si="63"/>
        <v>0</v>
      </c>
      <c r="H280" s="26">
        <f t="shared" si="63"/>
        <v>0</v>
      </c>
      <c r="I280" s="26">
        <f t="shared" si="63"/>
        <v>0</v>
      </c>
      <c r="J280" s="26">
        <f t="shared" si="63"/>
        <v>0</v>
      </c>
      <c r="K280" s="26">
        <f t="shared" si="63"/>
        <v>0</v>
      </c>
      <c r="L280" s="26">
        <f t="shared" si="63"/>
        <v>0</v>
      </c>
      <c r="M280" s="26">
        <f t="shared" si="63"/>
        <v>0</v>
      </c>
      <c r="N280" s="26">
        <f t="shared" si="63"/>
        <v>0</v>
      </c>
      <c r="O280" s="26">
        <f t="shared" si="63"/>
        <v>0</v>
      </c>
      <c r="P280" s="26">
        <f t="shared" si="63"/>
        <v>0</v>
      </c>
      <c r="Q280" s="26">
        <f t="shared" si="63"/>
        <v>0</v>
      </c>
      <c r="R280" s="26">
        <f t="shared" si="63"/>
        <v>0</v>
      </c>
      <c r="S280" s="26">
        <f t="shared" si="63"/>
        <v>0</v>
      </c>
      <c r="T280" s="26">
        <f t="shared" si="63"/>
        <v>0</v>
      </c>
      <c r="U280" s="26">
        <f t="shared" si="63"/>
        <v>0</v>
      </c>
      <c r="V280" s="26">
        <f t="shared" si="63"/>
        <v>0</v>
      </c>
      <c r="W280" s="26">
        <f t="shared" si="63"/>
        <v>0</v>
      </c>
      <c r="X280" s="26">
        <f t="shared" si="63"/>
        <v>0</v>
      </c>
      <c r="Y280" s="26">
        <f t="shared" si="63"/>
        <v>0</v>
      </c>
      <c r="Z280" s="26">
        <f t="shared" si="63"/>
        <v>0</v>
      </c>
      <c r="AA280" s="26">
        <f t="shared" si="63"/>
        <v>0</v>
      </c>
      <c r="AB280" s="26">
        <f t="shared" si="63"/>
        <v>0</v>
      </c>
      <c r="AC280" s="48">
        <f>SUM(AC268:AC279)</f>
        <v>0</v>
      </c>
      <c r="AD280" s="221"/>
      <c r="AE280" s="239"/>
    </row>
    <row r="281" spans="1:31" s="19" customFormat="1" ht="14" thickBot="1" x14ac:dyDescent="0.2">
      <c r="A281" s="97"/>
      <c r="C281" s="29"/>
      <c r="D281" s="27"/>
      <c r="E281" s="27"/>
      <c r="F281" s="27"/>
      <c r="G281" s="27"/>
      <c r="H281" s="27"/>
      <c r="I281" s="27"/>
      <c r="J281" s="27"/>
      <c r="K281" s="27"/>
      <c r="L281" s="27"/>
      <c r="M281" s="27"/>
      <c r="N281" s="27"/>
      <c r="O281" s="27"/>
      <c r="P281" s="27"/>
      <c r="Q281" s="27"/>
      <c r="R281" s="27"/>
      <c r="S281" s="27"/>
      <c r="T281" s="27"/>
      <c r="U281" s="27"/>
      <c r="V281" s="27"/>
      <c r="W281" s="27"/>
      <c r="X281" s="27"/>
      <c r="Y281" s="27"/>
      <c r="Z281" s="27"/>
      <c r="AA281" s="27"/>
      <c r="AB281" s="27"/>
      <c r="AC281" s="49" t="str">
        <f>IF(AC280=SUM(E280:AB280),"","ERROR")</f>
        <v/>
      </c>
      <c r="AD281" s="221"/>
      <c r="AE281" s="239"/>
    </row>
    <row r="282" spans="1:31" s="19" customFormat="1" x14ac:dyDescent="0.15">
      <c r="A282" s="97"/>
      <c r="C282" s="29"/>
      <c r="D282" s="45"/>
      <c r="E282" s="28">
        <f>E265-1</f>
        <v>2004</v>
      </c>
      <c r="F282" s="27"/>
      <c r="G282" s="27"/>
      <c r="H282" s="27"/>
      <c r="I282" s="27"/>
      <c r="J282" s="27"/>
      <c r="K282" s="27"/>
      <c r="L282" s="27"/>
      <c r="M282" s="27"/>
      <c r="N282" s="27"/>
      <c r="O282" s="27"/>
      <c r="P282" s="27"/>
      <c r="Q282" s="27"/>
      <c r="R282" s="27"/>
      <c r="S282" s="27"/>
      <c r="T282" s="27"/>
      <c r="U282" s="27"/>
      <c r="V282" s="27"/>
      <c r="W282" s="27"/>
      <c r="X282" s="27"/>
      <c r="Y282" s="27"/>
      <c r="Z282" s="27"/>
      <c r="AA282" s="27"/>
      <c r="AB282" s="27"/>
      <c r="AC282" s="50"/>
      <c r="AD282" s="221"/>
      <c r="AE282" s="239"/>
    </row>
    <row r="283" spans="1:31" s="19" customFormat="1" x14ac:dyDescent="0.15">
      <c r="A283" s="97"/>
      <c r="C283" s="29"/>
      <c r="D283" s="27"/>
      <c r="E283" s="27"/>
      <c r="F283" s="27"/>
      <c r="G283" s="27"/>
      <c r="H283" s="27"/>
      <c r="I283" s="27"/>
      <c r="J283" s="27"/>
      <c r="K283" s="27"/>
      <c r="L283" s="27"/>
      <c r="M283" s="27"/>
      <c r="N283" s="27"/>
      <c r="O283" s="27"/>
      <c r="P283" s="27"/>
      <c r="Q283" s="27"/>
      <c r="R283" s="27"/>
      <c r="S283" s="27"/>
      <c r="T283" s="27"/>
      <c r="U283" s="27"/>
      <c r="V283" s="27"/>
      <c r="W283" s="27"/>
      <c r="X283" s="27"/>
      <c r="Y283" s="27"/>
      <c r="Z283" s="27"/>
      <c r="AA283" s="27"/>
      <c r="AB283" s="27"/>
      <c r="AC283" s="50"/>
      <c r="AD283" s="221"/>
      <c r="AE283" s="239"/>
    </row>
    <row r="284" spans="1:31" s="19" customFormat="1" x14ac:dyDescent="0.15">
      <c r="A284" s="97"/>
      <c r="C284" s="29" t="s">
        <v>9</v>
      </c>
      <c r="D284" s="29"/>
      <c r="E284" s="89">
        <v>100</v>
      </c>
      <c r="F284" s="89">
        <v>200</v>
      </c>
      <c r="G284" s="89">
        <v>300</v>
      </c>
      <c r="H284" s="89">
        <v>400</v>
      </c>
      <c r="I284" s="89">
        <v>500</v>
      </c>
      <c r="J284" s="249">
        <v>600</v>
      </c>
      <c r="K284" s="249">
        <v>700</v>
      </c>
      <c r="L284" s="249">
        <v>800</v>
      </c>
      <c r="M284" s="249">
        <v>900</v>
      </c>
      <c r="N284" s="66">
        <v>1000</v>
      </c>
      <c r="O284" s="66">
        <v>1100</v>
      </c>
      <c r="P284" s="66">
        <v>1200</v>
      </c>
      <c r="Q284" s="66">
        <v>1300</v>
      </c>
      <c r="R284" s="66">
        <v>1400</v>
      </c>
      <c r="S284" s="66">
        <v>1500</v>
      </c>
      <c r="T284" s="66">
        <v>1600</v>
      </c>
      <c r="U284" s="66">
        <v>1700</v>
      </c>
      <c r="V284" s="66">
        <v>1800</v>
      </c>
      <c r="W284" s="66">
        <v>1900</v>
      </c>
      <c r="X284" s="90">
        <v>2000</v>
      </c>
      <c r="Y284" s="90">
        <v>2100</v>
      </c>
      <c r="Z284" s="90">
        <v>2200</v>
      </c>
      <c r="AA284" s="90">
        <v>2300</v>
      </c>
      <c r="AB284" s="90">
        <v>2400</v>
      </c>
      <c r="AC284" s="51" t="s">
        <v>79</v>
      </c>
      <c r="AD284" s="219" t="s">
        <v>162</v>
      </c>
      <c r="AE284" s="239"/>
    </row>
    <row r="285" spans="1:31" s="19" customFormat="1" x14ac:dyDescent="0.15">
      <c r="A285" s="97"/>
      <c r="C285" s="29" t="s">
        <v>80</v>
      </c>
      <c r="D285" s="239">
        <v>1</v>
      </c>
      <c r="E285" s="91"/>
      <c r="F285" s="91"/>
      <c r="G285" s="91"/>
      <c r="H285" s="91"/>
      <c r="I285" s="91"/>
      <c r="J285" s="67"/>
      <c r="K285" s="67"/>
      <c r="L285" s="67"/>
      <c r="M285" s="67"/>
      <c r="N285" s="67"/>
      <c r="O285" s="67"/>
      <c r="P285" s="67"/>
      <c r="Q285" s="67"/>
      <c r="R285" s="67"/>
      <c r="S285" s="67"/>
      <c r="T285" s="67"/>
      <c r="U285" s="67"/>
      <c r="V285" s="67"/>
      <c r="W285" s="67"/>
      <c r="X285" s="91"/>
      <c r="Y285" s="91"/>
      <c r="Z285" s="91"/>
      <c r="AA285" s="91"/>
      <c r="AB285" s="91"/>
      <c r="AC285" s="47">
        <f>SUM(E285:AB285)*AD285</f>
        <v>0</v>
      </c>
      <c r="AD285" s="220">
        <f>DAY(EOMONTH(AE285,0))</f>
        <v>31</v>
      </c>
      <c r="AE285" s="241">
        <f>DATE($E$282,D285,1)</f>
        <v>37987</v>
      </c>
    </row>
    <row r="286" spans="1:31" s="19" customFormat="1" x14ac:dyDescent="0.15">
      <c r="A286" s="97"/>
      <c r="C286" s="29" t="s">
        <v>81</v>
      </c>
      <c r="D286" s="239">
        <v>2</v>
      </c>
      <c r="E286" s="91"/>
      <c r="F286" s="91"/>
      <c r="G286" s="91"/>
      <c r="H286" s="91"/>
      <c r="I286" s="91"/>
      <c r="J286" s="67"/>
      <c r="K286" s="67"/>
      <c r="L286" s="67"/>
      <c r="M286" s="67"/>
      <c r="N286" s="67"/>
      <c r="O286" s="67"/>
      <c r="P286" s="67"/>
      <c r="Q286" s="67"/>
      <c r="R286" s="67"/>
      <c r="S286" s="67"/>
      <c r="T286" s="67"/>
      <c r="U286" s="67"/>
      <c r="V286" s="67"/>
      <c r="W286" s="67"/>
      <c r="X286" s="91"/>
      <c r="Y286" s="91"/>
      <c r="Z286" s="91"/>
      <c r="AA286" s="91"/>
      <c r="AB286" s="91"/>
      <c r="AC286" s="47">
        <f t="shared" ref="AC286:AC296" si="64">SUM(E286:AB286)*AD286</f>
        <v>0</v>
      </c>
      <c r="AD286" s="220">
        <f t="shared" ref="AD286:AD296" si="65">DAY(EOMONTH(AE286,0))</f>
        <v>29</v>
      </c>
      <c r="AE286" s="241">
        <f t="shared" ref="AE286:AE296" si="66">DATE($E$282,D286,1)</f>
        <v>38018</v>
      </c>
    </row>
    <row r="287" spans="1:31" s="19" customFormat="1" x14ac:dyDescent="0.15">
      <c r="A287" s="97"/>
      <c r="C287" s="29" t="s">
        <v>82</v>
      </c>
      <c r="D287" s="239">
        <v>3</v>
      </c>
      <c r="E287" s="91"/>
      <c r="F287" s="91"/>
      <c r="G287" s="91"/>
      <c r="H287" s="91"/>
      <c r="I287" s="91"/>
      <c r="J287" s="67"/>
      <c r="K287" s="67"/>
      <c r="L287" s="67"/>
      <c r="M287" s="67"/>
      <c r="N287" s="67"/>
      <c r="O287" s="67"/>
      <c r="P287" s="67"/>
      <c r="Q287" s="67"/>
      <c r="R287" s="67"/>
      <c r="S287" s="67"/>
      <c r="T287" s="67"/>
      <c r="U287" s="67"/>
      <c r="V287" s="67"/>
      <c r="W287" s="67"/>
      <c r="X287" s="91"/>
      <c r="Y287" s="91"/>
      <c r="Z287" s="91"/>
      <c r="AA287" s="91"/>
      <c r="AB287" s="91"/>
      <c r="AC287" s="47">
        <f t="shared" si="64"/>
        <v>0</v>
      </c>
      <c r="AD287" s="220">
        <f t="shared" si="65"/>
        <v>31</v>
      </c>
      <c r="AE287" s="241">
        <f t="shared" si="66"/>
        <v>38047</v>
      </c>
    </row>
    <row r="288" spans="1:31" s="19" customFormat="1" x14ac:dyDescent="0.15">
      <c r="A288" s="97"/>
      <c r="C288" s="29" t="s">
        <v>83</v>
      </c>
      <c r="D288" s="239">
        <v>4</v>
      </c>
      <c r="E288" s="91"/>
      <c r="F288" s="91"/>
      <c r="G288" s="91"/>
      <c r="H288" s="91"/>
      <c r="I288" s="91"/>
      <c r="J288" s="67"/>
      <c r="K288" s="67"/>
      <c r="L288" s="67"/>
      <c r="M288" s="67"/>
      <c r="N288" s="67"/>
      <c r="O288" s="67"/>
      <c r="P288" s="67"/>
      <c r="Q288" s="67"/>
      <c r="R288" s="67"/>
      <c r="S288" s="67"/>
      <c r="T288" s="67"/>
      <c r="U288" s="67"/>
      <c r="V288" s="67"/>
      <c r="W288" s="67"/>
      <c r="X288" s="91"/>
      <c r="Y288" s="91"/>
      <c r="Z288" s="91"/>
      <c r="AA288" s="91"/>
      <c r="AB288" s="91"/>
      <c r="AC288" s="47">
        <f t="shared" si="64"/>
        <v>0</v>
      </c>
      <c r="AD288" s="220">
        <f t="shared" si="65"/>
        <v>30</v>
      </c>
      <c r="AE288" s="241">
        <f t="shared" si="66"/>
        <v>38078</v>
      </c>
    </row>
    <row r="289" spans="1:31" s="19" customFormat="1" x14ac:dyDescent="0.15">
      <c r="A289" s="97"/>
      <c r="C289" s="29" t="s">
        <v>75</v>
      </c>
      <c r="D289" s="239">
        <v>5</v>
      </c>
      <c r="E289" s="91"/>
      <c r="F289" s="91"/>
      <c r="G289" s="91"/>
      <c r="H289" s="91"/>
      <c r="I289" s="91"/>
      <c r="J289" s="67"/>
      <c r="K289" s="67"/>
      <c r="L289" s="67"/>
      <c r="M289" s="67"/>
      <c r="N289" s="67"/>
      <c r="O289" s="67"/>
      <c r="P289" s="67"/>
      <c r="Q289" s="67"/>
      <c r="R289" s="67"/>
      <c r="S289" s="67"/>
      <c r="T289" s="67"/>
      <c r="U289" s="67"/>
      <c r="V289" s="67"/>
      <c r="W289" s="67"/>
      <c r="X289" s="91"/>
      <c r="Y289" s="91"/>
      <c r="Z289" s="91"/>
      <c r="AA289" s="91"/>
      <c r="AB289" s="91"/>
      <c r="AC289" s="47">
        <f t="shared" si="64"/>
        <v>0</v>
      </c>
      <c r="AD289" s="220">
        <f t="shared" si="65"/>
        <v>31</v>
      </c>
      <c r="AE289" s="241">
        <f t="shared" si="66"/>
        <v>38108</v>
      </c>
    </row>
    <row r="290" spans="1:31" s="19" customFormat="1" x14ac:dyDescent="0.15">
      <c r="A290" s="97"/>
      <c r="C290" s="29" t="s">
        <v>84</v>
      </c>
      <c r="D290" s="239">
        <v>6</v>
      </c>
      <c r="E290" s="91"/>
      <c r="F290" s="91"/>
      <c r="G290" s="91"/>
      <c r="H290" s="91"/>
      <c r="I290" s="91"/>
      <c r="J290" s="67"/>
      <c r="K290" s="67"/>
      <c r="L290" s="67"/>
      <c r="M290" s="67"/>
      <c r="N290" s="67"/>
      <c r="O290" s="67"/>
      <c r="P290" s="67"/>
      <c r="Q290" s="67"/>
      <c r="R290" s="67"/>
      <c r="S290" s="67"/>
      <c r="T290" s="67"/>
      <c r="U290" s="67"/>
      <c r="V290" s="67"/>
      <c r="W290" s="67"/>
      <c r="X290" s="91"/>
      <c r="Y290" s="91"/>
      <c r="Z290" s="91"/>
      <c r="AA290" s="91"/>
      <c r="AB290" s="91"/>
      <c r="AC290" s="47">
        <f t="shared" si="64"/>
        <v>0</v>
      </c>
      <c r="AD290" s="220">
        <f t="shared" si="65"/>
        <v>30</v>
      </c>
      <c r="AE290" s="241">
        <f t="shared" si="66"/>
        <v>38139</v>
      </c>
    </row>
    <row r="291" spans="1:31" s="19" customFormat="1" x14ac:dyDescent="0.15">
      <c r="A291" s="97"/>
      <c r="C291" s="29" t="s">
        <v>85</v>
      </c>
      <c r="D291" s="239">
        <v>7</v>
      </c>
      <c r="E291" s="91"/>
      <c r="F291" s="91"/>
      <c r="G291" s="91"/>
      <c r="H291" s="91"/>
      <c r="I291" s="91"/>
      <c r="J291" s="67"/>
      <c r="K291" s="67"/>
      <c r="L291" s="67"/>
      <c r="M291" s="67"/>
      <c r="N291" s="67"/>
      <c r="O291" s="67"/>
      <c r="P291" s="67"/>
      <c r="Q291" s="67"/>
      <c r="R291" s="67"/>
      <c r="S291" s="67"/>
      <c r="T291" s="67"/>
      <c r="U291" s="67"/>
      <c r="V291" s="67"/>
      <c r="W291" s="67"/>
      <c r="X291" s="91"/>
      <c r="Y291" s="91"/>
      <c r="Z291" s="91"/>
      <c r="AA291" s="91"/>
      <c r="AB291" s="91"/>
      <c r="AC291" s="47">
        <f t="shared" si="64"/>
        <v>0</v>
      </c>
      <c r="AD291" s="220">
        <f t="shared" si="65"/>
        <v>31</v>
      </c>
      <c r="AE291" s="241">
        <f t="shared" si="66"/>
        <v>38169</v>
      </c>
    </row>
    <row r="292" spans="1:31" s="19" customFormat="1" x14ac:dyDescent="0.15">
      <c r="A292" s="97"/>
      <c r="C292" s="29" t="s">
        <v>86</v>
      </c>
      <c r="D292" s="239">
        <v>8</v>
      </c>
      <c r="E292" s="91"/>
      <c r="F292" s="91"/>
      <c r="G292" s="91"/>
      <c r="H292" s="91"/>
      <c r="I292" s="91"/>
      <c r="J292" s="67"/>
      <c r="K292" s="67"/>
      <c r="L292" s="67"/>
      <c r="M292" s="67"/>
      <c r="N292" s="67"/>
      <c r="O292" s="67"/>
      <c r="P292" s="67"/>
      <c r="Q292" s="67"/>
      <c r="R292" s="67"/>
      <c r="S292" s="67"/>
      <c r="T292" s="67"/>
      <c r="U292" s="67"/>
      <c r="V292" s="67"/>
      <c r="W292" s="67"/>
      <c r="X292" s="91"/>
      <c r="Y292" s="91"/>
      <c r="Z292" s="91"/>
      <c r="AA292" s="91"/>
      <c r="AB292" s="91"/>
      <c r="AC292" s="47">
        <f t="shared" si="64"/>
        <v>0</v>
      </c>
      <c r="AD292" s="220">
        <f t="shared" si="65"/>
        <v>31</v>
      </c>
      <c r="AE292" s="241">
        <f t="shared" si="66"/>
        <v>38200</v>
      </c>
    </row>
    <row r="293" spans="1:31" s="19" customFormat="1" x14ac:dyDescent="0.15">
      <c r="A293" s="97"/>
      <c r="C293" s="29" t="s">
        <v>87</v>
      </c>
      <c r="D293" s="239">
        <v>9</v>
      </c>
      <c r="E293" s="91"/>
      <c r="F293" s="91"/>
      <c r="G293" s="91"/>
      <c r="H293" s="91"/>
      <c r="I293" s="91"/>
      <c r="J293" s="67"/>
      <c r="K293" s="67"/>
      <c r="L293" s="67"/>
      <c r="M293" s="67"/>
      <c r="N293" s="67"/>
      <c r="O293" s="67"/>
      <c r="P293" s="67"/>
      <c r="Q293" s="67"/>
      <c r="R293" s="67"/>
      <c r="S293" s="67"/>
      <c r="T293" s="67"/>
      <c r="U293" s="67"/>
      <c r="V293" s="67"/>
      <c r="W293" s="67"/>
      <c r="X293" s="91"/>
      <c r="Y293" s="91"/>
      <c r="Z293" s="91"/>
      <c r="AA293" s="91"/>
      <c r="AB293" s="91"/>
      <c r="AC293" s="47">
        <f t="shared" si="64"/>
        <v>0</v>
      </c>
      <c r="AD293" s="220">
        <f t="shared" si="65"/>
        <v>30</v>
      </c>
      <c r="AE293" s="241">
        <f t="shared" si="66"/>
        <v>38231</v>
      </c>
    </row>
    <row r="294" spans="1:31" s="19" customFormat="1" x14ac:dyDescent="0.15">
      <c r="A294" s="97"/>
      <c r="C294" s="29" t="s">
        <v>88</v>
      </c>
      <c r="D294" s="239">
        <v>10</v>
      </c>
      <c r="E294" s="91"/>
      <c r="F294" s="91"/>
      <c r="G294" s="91"/>
      <c r="H294" s="91"/>
      <c r="I294" s="91"/>
      <c r="J294" s="67"/>
      <c r="K294" s="67"/>
      <c r="L294" s="67"/>
      <c r="M294" s="67"/>
      <c r="N294" s="67"/>
      <c r="O294" s="67"/>
      <c r="P294" s="67"/>
      <c r="Q294" s="67"/>
      <c r="R294" s="67"/>
      <c r="S294" s="67"/>
      <c r="T294" s="67"/>
      <c r="U294" s="67"/>
      <c r="V294" s="67"/>
      <c r="W294" s="67"/>
      <c r="X294" s="91"/>
      <c r="Y294" s="91"/>
      <c r="Z294" s="91"/>
      <c r="AA294" s="91"/>
      <c r="AB294" s="91"/>
      <c r="AC294" s="47">
        <f t="shared" si="64"/>
        <v>0</v>
      </c>
      <c r="AD294" s="220">
        <f t="shared" si="65"/>
        <v>31</v>
      </c>
      <c r="AE294" s="241">
        <f t="shared" si="66"/>
        <v>38261</v>
      </c>
    </row>
    <row r="295" spans="1:31" s="19" customFormat="1" x14ac:dyDescent="0.15">
      <c r="A295" s="97"/>
      <c r="C295" s="29" t="s">
        <v>89</v>
      </c>
      <c r="D295" s="239">
        <v>11</v>
      </c>
      <c r="E295" s="91"/>
      <c r="F295" s="91"/>
      <c r="G295" s="91"/>
      <c r="H295" s="91"/>
      <c r="I295" s="91"/>
      <c r="J295" s="67"/>
      <c r="K295" s="67"/>
      <c r="L295" s="67"/>
      <c r="M295" s="67"/>
      <c r="N295" s="67"/>
      <c r="O295" s="67"/>
      <c r="P295" s="67"/>
      <c r="Q295" s="67"/>
      <c r="R295" s="67"/>
      <c r="S295" s="67"/>
      <c r="T295" s="67"/>
      <c r="U295" s="67"/>
      <c r="V295" s="67"/>
      <c r="W295" s="67"/>
      <c r="X295" s="91"/>
      <c r="Y295" s="91"/>
      <c r="Z295" s="91"/>
      <c r="AA295" s="91"/>
      <c r="AB295" s="91"/>
      <c r="AC295" s="47">
        <f t="shared" si="64"/>
        <v>0</v>
      </c>
      <c r="AD295" s="220">
        <f t="shared" si="65"/>
        <v>30</v>
      </c>
      <c r="AE295" s="241">
        <f t="shared" si="66"/>
        <v>38292</v>
      </c>
    </row>
    <row r="296" spans="1:31" s="19" customFormat="1" ht="14" thickBot="1" x14ac:dyDescent="0.2">
      <c r="A296" s="97"/>
      <c r="C296" s="29" t="s">
        <v>90</v>
      </c>
      <c r="D296" s="239">
        <v>12</v>
      </c>
      <c r="E296" s="91"/>
      <c r="F296" s="91"/>
      <c r="G296" s="91"/>
      <c r="H296" s="91"/>
      <c r="I296" s="91"/>
      <c r="J296" s="67"/>
      <c r="K296" s="67"/>
      <c r="L296" s="67"/>
      <c r="M296" s="67"/>
      <c r="N296" s="67"/>
      <c r="O296" s="67"/>
      <c r="P296" s="67"/>
      <c r="Q296" s="67"/>
      <c r="R296" s="67"/>
      <c r="S296" s="67"/>
      <c r="T296" s="67"/>
      <c r="U296" s="67"/>
      <c r="V296" s="67"/>
      <c r="W296" s="67"/>
      <c r="X296" s="91"/>
      <c r="Y296" s="91"/>
      <c r="Z296" s="91"/>
      <c r="AA296" s="91"/>
      <c r="AB296" s="91"/>
      <c r="AC296" s="47">
        <f t="shared" si="64"/>
        <v>0</v>
      </c>
      <c r="AD296" s="220">
        <f t="shared" si="65"/>
        <v>31</v>
      </c>
      <c r="AE296" s="241">
        <f t="shared" si="66"/>
        <v>38322</v>
      </c>
    </row>
    <row r="297" spans="1:31" s="19" customFormat="1" ht="14" thickBot="1" x14ac:dyDescent="0.2">
      <c r="A297" s="97"/>
      <c r="C297" s="37" t="s">
        <v>91</v>
      </c>
      <c r="D297" s="27"/>
      <c r="E297" s="26">
        <f t="shared" ref="E297:AB297" si="67">SUMPRODUCT(E285:E296,$AD285:$AD296)</f>
        <v>0</v>
      </c>
      <c r="F297" s="26">
        <f t="shared" si="67"/>
        <v>0</v>
      </c>
      <c r="G297" s="26">
        <f t="shared" si="67"/>
        <v>0</v>
      </c>
      <c r="H297" s="26">
        <f t="shared" si="67"/>
        <v>0</v>
      </c>
      <c r="I297" s="26">
        <f t="shared" si="67"/>
        <v>0</v>
      </c>
      <c r="J297" s="26">
        <f t="shared" si="67"/>
        <v>0</v>
      </c>
      <c r="K297" s="26">
        <f t="shared" si="67"/>
        <v>0</v>
      </c>
      <c r="L297" s="26">
        <f t="shared" si="67"/>
        <v>0</v>
      </c>
      <c r="M297" s="26">
        <f t="shared" si="67"/>
        <v>0</v>
      </c>
      <c r="N297" s="26">
        <f t="shared" si="67"/>
        <v>0</v>
      </c>
      <c r="O297" s="26">
        <f t="shared" si="67"/>
        <v>0</v>
      </c>
      <c r="P297" s="26">
        <f t="shared" si="67"/>
        <v>0</v>
      </c>
      <c r="Q297" s="26">
        <f t="shared" si="67"/>
        <v>0</v>
      </c>
      <c r="R297" s="26">
        <f t="shared" si="67"/>
        <v>0</v>
      </c>
      <c r="S297" s="26">
        <f t="shared" si="67"/>
        <v>0</v>
      </c>
      <c r="T297" s="26">
        <f t="shared" si="67"/>
        <v>0</v>
      </c>
      <c r="U297" s="26">
        <f t="shared" si="67"/>
        <v>0</v>
      </c>
      <c r="V297" s="26">
        <f t="shared" si="67"/>
        <v>0</v>
      </c>
      <c r="W297" s="26">
        <f t="shared" si="67"/>
        <v>0</v>
      </c>
      <c r="X297" s="26">
        <f t="shared" si="67"/>
        <v>0</v>
      </c>
      <c r="Y297" s="26">
        <f t="shared" si="67"/>
        <v>0</v>
      </c>
      <c r="Z297" s="26">
        <f t="shared" si="67"/>
        <v>0</v>
      </c>
      <c r="AA297" s="26">
        <f t="shared" si="67"/>
        <v>0</v>
      </c>
      <c r="AB297" s="26">
        <f t="shared" si="67"/>
        <v>0</v>
      </c>
      <c r="AC297" s="48">
        <f>SUM(AC285:AC296)</f>
        <v>0</v>
      </c>
      <c r="AD297" s="218"/>
      <c r="AE297" s="239"/>
    </row>
    <row r="298" spans="1:31" s="19" customFormat="1" ht="14" thickBot="1" x14ac:dyDescent="0.2">
      <c r="A298" s="97"/>
      <c r="C298" s="29"/>
      <c r="D298" s="27"/>
      <c r="E298" s="27"/>
      <c r="F298" s="27"/>
      <c r="G298" s="27"/>
      <c r="H298" s="27"/>
      <c r="I298" s="27"/>
      <c r="J298" s="27"/>
      <c r="K298" s="27"/>
      <c r="L298" s="27"/>
      <c r="M298" s="27"/>
      <c r="N298" s="27"/>
      <c r="O298" s="27"/>
      <c r="P298" s="27"/>
      <c r="Q298" s="27"/>
      <c r="R298" s="27"/>
      <c r="S298" s="27"/>
      <c r="T298" s="27"/>
      <c r="U298" s="27"/>
      <c r="V298" s="27"/>
      <c r="W298" s="27"/>
      <c r="X298" s="27"/>
      <c r="Y298" s="27"/>
      <c r="Z298" s="27"/>
      <c r="AA298" s="27"/>
      <c r="AB298" s="27"/>
      <c r="AC298" s="49" t="str">
        <f>IF(AC297=SUM(E297:AB297),"","ERROR")</f>
        <v/>
      </c>
      <c r="AD298" s="218"/>
      <c r="AE298" s="239"/>
    </row>
    <row r="299" spans="1:31" s="19" customFormat="1" x14ac:dyDescent="0.15">
      <c r="A299" s="97"/>
      <c r="C299" s="29"/>
      <c r="D299" s="45"/>
      <c r="E299" s="28">
        <f>E282-1</f>
        <v>2003</v>
      </c>
      <c r="F299" s="27"/>
      <c r="G299" s="27"/>
      <c r="H299" s="27"/>
      <c r="I299" s="27"/>
      <c r="J299" s="27"/>
      <c r="K299" s="27"/>
      <c r="L299" s="27"/>
      <c r="M299" s="27"/>
      <c r="N299" s="27"/>
      <c r="O299" s="27"/>
      <c r="P299" s="27"/>
      <c r="Q299" s="27"/>
      <c r="R299" s="27"/>
      <c r="S299" s="27"/>
      <c r="T299" s="27"/>
      <c r="U299" s="27"/>
      <c r="V299" s="27"/>
      <c r="W299" s="27"/>
      <c r="X299" s="27"/>
      <c r="Y299" s="27"/>
      <c r="Z299" s="27"/>
      <c r="AA299" s="27"/>
      <c r="AB299" s="27"/>
      <c r="AC299" s="50"/>
      <c r="AD299" s="218"/>
      <c r="AE299" s="239"/>
    </row>
    <row r="300" spans="1:31" s="19" customFormat="1" x14ac:dyDescent="0.15">
      <c r="A300" s="97"/>
      <c r="C300" s="29"/>
      <c r="D300" s="27"/>
      <c r="E300" s="27"/>
      <c r="F300" s="27"/>
      <c r="G300" s="27"/>
      <c r="H300" s="27"/>
      <c r="I300" s="27"/>
      <c r="J300" s="27"/>
      <c r="K300" s="27"/>
      <c r="L300" s="27"/>
      <c r="M300" s="27"/>
      <c r="N300" s="27"/>
      <c r="O300" s="27"/>
      <c r="P300" s="27"/>
      <c r="Q300" s="27"/>
      <c r="R300" s="27"/>
      <c r="S300" s="27"/>
      <c r="T300" s="27"/>
      <c r="U300" s="27"/>
      <c r="V300" s="27"/>
      <c r="W300" s="27"/>
      <c r="X300" s="27"/>
      <c r="Y300" s="27"/>
      <c r="Z300" s="27"/>
      <c r="AA300" s="27"/>
      <c r="AB300" s="27"/>
      <c r="AC300" s="50"/>
      <c r="AD300" s="218"/>
      <c r="AE300" s="239"/>
    </row>
    <row r="301" spans="1:31" s="19" customFormat="1" x14ac:dyDescent="0.15">
      <c r="A301" s="97"/>
      <c r="C301" s="29" t="s">
        <v>9</v>
      </c>
      <c r="D301" s="29"/>
      <c r="E301" s="89">
        <v>100</v>
      </c>
      <c r="F301" s="89">
        <v>200</v>
      </c>
      <c r="G301" s="89">
        <v>300</v>
      </c>
      <c r="H301" s="89">
        <v>400</v>
      </c>
      <c r="I301" s="89">
        <v>500</v>
      </c>
      <c r="J301" s="249">
        <v>600</v>
      </c>
      <c r="K301" s="249">
        <v>700</v>
      </c>
      <c r="L301" s="249">
        <v>800</v>
      </c>
      <c r="M301" s="249">
        <v>900</v>
      </c>
      <c r="N301" s="66">
        <v>1000</v>
      </c>
      <c r="O301" s="66">
        <v>1100</v>
      </c>
      <c r="P301" s="66">
        <v>1200</v>
      </c>
      <c r="Q301" s="66">
        <v>1300</v>
      </c>
      <c r="R301" s="66">
        <v>1400</v>
      </c>
      <c r="S301" s="66">
        <v>1500</v>
      </c>
      <c r="T301" s="66">
        <v>1600</v>
      </c>
      <c r="U301" s="66">
        <v>1700</v>
      </c>
      <c r="V301" s="66">
        <v>1800</v>
      </c>
      <c r="W301" s="66">
        <v>1900</v>
      </c>
      <c r="X301" s="90">
        <v>2000</v>
      </c>
      <c r="Y301" s="90">
        <v>2100</v>
      </c>
      <c r="Z301" s="90">
        <v>2200</v>
      </c>
      <c r="AA301" s="90">
        <v>2300</v>
      </c>
      <c r="AB301" s="90">
        <v>2400</v>
      </c>
      <c r="AC301" s="51" t="s">
        <v>79</v>
      </c>
      <c r="AD301" s="219" t="s">
        <v>162</v>
      </c>
      <c r="AE301" s="239"/>
    </row>
    <row r="302" spans="1:31" s="19" customFormat="1" x14ac:dyDescent="0.15">
      <c r="A302" s="97"/>
      <c r="C302" s="29" t="s">
        <v>80</v>
      </c>
      <c r="D302" s="239">
        <v>1</v>
      </c>
      <c r="E302" s="91"/>
      <c r="F302" s="91"/>
      <c r="G302" s="91"/>
      <c r="H302" s="91"/>
      <c r="I302" s="91"/>
      <c r="J302" s="67"/>
      <c r="K302" s="67"/>
      <c r="L302" s="67"/>
      <c r="M302" s="67"/>
      <c r="N302" s="67"/>
      <c r="O302" s="67"/>
      <c r="P302" s="67"/>
      <c r="Q302" s="67"/>
      <c r="R302" s="67"/>
      <c r="S302" s="67"/>
      <c r="T302" s="67"/>
      <c r="U302" s="67"/>
      <c r="V302" s="67"/>
      <c r="W302" s="67"/>
      <c r="X302" s="91"/>
      <c r="Y302" s="91"/>
      <c r="Z302" s="91"/>
      <c r="AA302" s="91"/>
      <c r="AB302" s="91"/>
      <c r="AC302" s="47">
        <f>SUM(E302:AB302)*AD302</f>
        <v>0</v>
      </c>
      <c r="AD302" s="220">
        <f>DAY(EOMONTH(AE302,0))</f>
        <v>31</v>
      </c>
      <c r="AE302" s="241">
        <f>DATE($E$299,D302,1)</f>
        <v>37622</v>
      </c>
    </row>
    <row r="303" spans="1:31" s="19" customFormat="1" x14ac:dyDescent="0.15">
      <c r="A303" s="97"/>
      <c r="C303" s="29" t="s">
        <v>81</v>
      </c>
      <c r="D303" s="239">
        <v>2</v>
      </c>
      <c r="E303" s="91"/>
      <c r="F303" s="91"/>
      <c r="G303" s="91"/>
      <c r="H303" s="91"/>
      <c r="I303" s="91"/>
      <c r="J303" s="67"/>
      <c r="K303" s="67"/>
      <c r="L303" s="67"/>
      <c r="M303" s="67"/>
      <c r="N303" s="67"/>
      <c r="O303" s="67"/>
      <c r="P303" s="67"/>
      <c r="Q303" s="67"/>
      <c r="R303" s="67"/>
      <c r="S303" s="67"/>
      <c r="T303" s="67"/>
      <c r="U303" s="67"/>
      <c r="V303" s="67"/>
      <c r="W303" s="67"/>
      <c r="X303" s="91"/>
      <c r="Y303" s="91"/>
      <c r="Z303" s="91"/>
      <c r="AA303" s="91"/>
      <c r="AB303" s="91"/>
      <c r="AC303" s="47">
        <f t="shared" ref="AC303:AC313" si="68">SUM(E303:AB303)*AD303</f>
        <v>0</v>
      </c>
      <c r="AD303" s="220">
        <f t="shared" ref="AD303:AD313" si="69">DAY(EOMONTH(AE303,0))</f>
        <v>28</v>
      </c>
      <c r="AE303" s="241">
        <f t="shared" ref="AE303:AE313" si="70">DATE($E$299,D303,1)</f>
        <v>37653</v>
      </c>
    </row>
    <row r="304" spans="1:31" s="19" customFormat="1" x14ac:dyDescent="0.15">
      <c r="A304" s="97"/>
      <c r="C304" s="29" t="s">
        <v>82</v>
      </c>
      <c r="D304" s="239">
        <v>3</v>
      </c>
      <c r="E304" s="91"/>
      <c r="F304" s="91"/>
      <c r="G304" s="91"/>
      <c r="H304" s="91"/>
      <c r="I304" s="91"/>
      <c r="J304" s="67"/>
      <c r="K304" s="67"/>
      <c r="L304" s="67"/>
      <c r="M304" s="67"/>
      <c r="N304" s="67"/>
      <c r="O304" s="67"/>
      <c r="P304" s="67"/>
      <c r="Q304" s="67"/>
      <c r="R304" s="67"/>
      <c r="S304" s="67"/>
      <c r="T304" s="67"/>
      <c r="U304" s="67"/>
      <c r="V304" s="67"/>
      <c r="W304" s="67"/>
      <c r="X304" s="91"/>
      <c r="Y304" s="91"/>
      <c r="Z304" s="91"/>
      <c r="AA304" s="91"/>
      <c r="AB304" s="91"/>
      <c r="AC304" s="47">
        <f t="shared" si="68"/>
        <v>0</v>
      </c>
      <c r="AD304" s="220">
        <f t="shared" si="69"/>
        <v>31</v>
      </c>
      <c r="AE304" s="241">
        <f t="shared" si="70"/>
        <v>37681</v>
      </c>
    </row>
    <row r="305" spans="1:31" s="19" customFormat="1" x14ac:dyDescent="0.15">
      <c r="A305" s="97"/>
      <c r="C305" s="29" t="s">
        <v>83</v>
      </c>
      <c r="D305" s="239">
        <v>4</v>
      </c>
      <c r="E305" s="91"/>
      <c r="F305" s="91"/>
      <c r="G305" s="91"/>
      <c r="H305" s="91"/>
      <c r="I305" s="91"/>
      <c r="J305" s="67"/>
      <c r="K305" s="67"/>
      <c r="L305" s="67"/>
      <c r="M305" s="67"/>
      <c r="N305" s="67"/>
      <c r="O305" s="67"/>
      <c r="P305" s="67"/>
      <c r="Q305" s="67"/>
      <c r="R305" s="67"/>
      <c r="S305" s="67"/>
      <c r="T305" s="67"/>
      <c r="U305" s="67"/>
      <c r="V305" s="67"/>
      <c r="W305" s="67"/>
      <c r="X305" s="91"/>
      <c r="Y305" s="91"/>
      <c r="Z305" s="91"/>
      <c r="AA305" s="91"/>
      <c r="AB305" s="91"/>
      <c r="AC305" s="47">
        <f t="shared" si="68"/>
        <v>0</v>
      </c>
      <c r="AD305" s="220">
        <f t="shared" si="69"/>
        <v>30</v>
      </c>
      <c r="AE305" s="241">
        <f t="shared" si="70"/>
        <v>37712</v>
      </c>
    </row>
    <row r="306" spans="1:31" s="19" customFormat="1" x14ac:dyDescent="0.15">
      <c r="A306" s="97"/>
      <c r="C306" s="29" t="s">
        <v>75</v>
      </c>
      <c r="D306" s="239">
        <v>5</v>
      </c>
      <c r="E306" s="91"/>
      <c r="F306" s="91"/>
      <c r="G306" s="91"/>
      <c r="H306" s="91"/>
      <c r="I306" s="91"/>
      <c r="J306" s="67"/>
      <c r="K306" s="67"/>
      <c r="L306" s="67"/>
      <c r="M306" s="67"/>
      <c r="N306" s="67"/>
      <c r="O306" s="67"/>
      <c r="P306" s="67"/>
      <c r="Q306" s="67"/>
      <c r="R306" s="67"/>
      <c r="S306" s="67"/>
      <c r="T306" s="67"/>
      <c r="U306" s="67"/>
      <c r="V306" s="67"/>
      <c r="W306" s="67"/>
      <c r="X306" s="91"/>
      <c r="Y306" s="91"/>
      <c r="Z306" s="91"/>
      <c r="AA306" s="91"/>
      <c r="AB306" s="91"/>
      <c r="AC306" s="47">
        <f t="shared" si="68"/>
        <v>0</v>
      </c>
      <c r="AD306" s="220">
        <f t="shared" si="69"/>
        <v>31</v>
      </c>
      <c r="AE306" s="241">
        <f t="shared" si="70"/>
        <v>37742</v>
      </c>
    </row>
    <row r="307" spans="1:31" s="19" customFormat="1" x14ac:dyDescent="0.15">
      <c r="A307" s="97"/>
      <c r="C307" s="29" t="s">
        <v>84</v>
      </c>
      <c r="D307" s="239">
        <v>6</v>
      </c>
      <c r="E307" s="91"/>
      <c r="F307" s="91"/>
      <c r="G307" s="91"/>
      <c r="H307" s="91"/>
      <c r="I307" s="91"/>
      <c r="J307" s="67"/>
      <c r="K307" s="67"/>
      <c r="L307" s="67"/>
      <c r="M307" s="67"/>
      <c r="N307" s="67"/>
      <c r="O307" s="67"/>
      <c r="P307" s="67"/>
      <c r="Q307" s="67"/>
      <c r="R307" s="67"/>
      <c r="S307" s="67"/>
      <c r="T307" s="67"/>
      <c r="U307" s="67"/>
      <c r="V307" s="67"/>
      <c r="W307" s="67"/>
      <c r="X307" s="91"/>
      <c r="Y307" s="91"/>
      <c r="Z307" s="91"/>
      <c r="AA307" s="91"/>
      <c r="AB307" s="91"/>
      <c r="AC307" s="47">
        <f t="shared" si="68"/>
        <v>0</v>
      </c>
      <c r="AD307" s="220">
        <f t="shared" si="69"/>
        <v>30</v>
      </c>
      <c r="AE307" s="241">
        <f t="shared" si="70"/>
        <v>37773</v>
      </c>
    </row>
    <row r="308" spans="1:31" s="19" customFormat="1" x14ac:dyDescent="0.15">
      <c r="A308" s="97"/>
      <c r="C308" s="29" t="s">
        <v>85</v>
      </c>
      <c r="D308" s="239">
        <v>7</v>
      </c>
      <c r="E308" s="91"/>
      <c r="F308" s="91"/>
      <c r="G308" s="91"/>
      <c r="H308" s="91"/>
      <c r="I308" s="91"/>
      <c r="J308" s="67"/>
      <c r="K308" s="67"/>
      <c r="L308" s="67"/>
      <c r="M308" s="67"/>
      <c r="N308" s="67"/>
      <c r="O308" s="67"/>
      <c r="P308" s="67"/>
      <c r="Q308" s="67"/>
      <c r="R308" s="67"/>
      <c r="S308" s="67"/>
      <c r="T308" s="67"/>
      <c r="U308" s="67"/>
      <c r="V308" s="67"/>
      <c r="W308" s="67"/>
      <c r="X308" s="91"/>
      <c r="Y308" s="91"/>
      <c r="Z308" s="91"/>
      <c r="AA308" s="91"/>
      <c r="AB308" s="91"/>
      <c r="AC308" s="47">
        <f t="shared" si="68"/>
        <v>0</v>
      </c>
      <c r="AD308" s="220">
        <f t="shared" si="69"/>
        <v>31</v>
      </c>
      <c r="AE308" s="241">
        <f t="shared" si="70"/>
        <v>37803</v>
      </c>
    </row>
    <row r="309" spans="1:31" s="19" customFormat="1" x14ac:dyDescent="0.15">
      <c r="A309" s="97"/>
      <c r="C309" s="29" t="s">
        <v>86</v>
      </c>
      <c r="D309" s="239">
        <v>8</v>
      </c>
      <c r="E309" s="91"/>
      <c r="F309" s="91"/>
      <c r="G309" s="91"/>
      <c r="H309" s="91"/>
      <c r="I309" s="91"/>
      <c r="J309" s="67"/>
      <c r="K309" s="67"/>
      <c r="L309" s="67"/>
      <c r="M309" s="67"/>
      <c r="N309" s="67"/>
      <c r="O309" s="67"/>
      <c r="P309" s="67"/>
      <c r="Q309" s="67"/>
      <c r="R309" s="67"/>
      <c r="S309" s="67"/>
      <c r="T309" s="67"/>
      <c r="U309" s="67"/>
      <c r="V309" s="67"/>
      <c r="W309" s="67"/>
      <c r="X309" s="91"/>
      <c r="Y309" s="91"/>
      <c r="Z309" s="91"/>
      <c r="AA309" s="91"/>
      <c r="AB309" s="91"/>
      <c r="AC309" s="47">
        <f t="shared" si="68"/>
        <v>0</v>
      </c>
      <c r="AD309" s="220">
        <f t="shared" si="69"/>
        <v>31</v>
      </c>
      <c r="AE309" s="241">
        <f t="shared" si="70"/>
        <v>37834</v>
      </c>
    </row>
    <row r="310" spans="1:31" s="19" customFormat="1" x14ac:dyDescent="0.15">
      <c r="A310" s="97"/>
      <c r="C310" s="29" t="s">
        <v>87</v>
      </c>
      <c r="D310" s="239">
        <v>9</v>
      </c>
      <c r="E310" s="91"/>
      <c r="F310" s="91"/>
      <c r="G310" s="91"/>
      <c r="H310" s="91"/>
      <c r="I310" s="91"/>
      <c r="J310" s="67"/>
      <c r="K310" s="67"/>
      <c r="L310" s="67"/>
      <c r="M310" s="67"/>
      <c r="N310" s="67"/>
      <c r="O310" s="67"/>
      <c r="P310" s="67"/>
      <c r="Q310" s="67"/>
      <c r="R310" s="67"/>
      <c r="S310" s="67"/>
      <c r="T310" s="67"/>
      <c r="U310" s="67"/>
      <c r="V310" s="67"/>
      <c r="W310" s="67"/>
      <c r="X310" s="91"/>
      <c r="Y310" s="91"/>
      <c r="Z310" s="91"/>
      <c r="AA310" s="91"/>
      <c r="AB310" s="91"/>
      <c r="AC310" s="47">
        <f t="shared" si="68"/>
        <v>0</v>
      </c>
      <c r="AD310" s="220">
        <f t="shared" si="69"/>
        <v>30</v>
      </c>
      <c r="AE310" s="241">
        <f t="shared" si="70"/>
        <v>37865</v>
      </c>
    </row>
    <row r="311" spans="1:31" s="19" customFormat="1" x14ac:dyDescent="0.15">
      <c r="A311" s="97"/>
      <c r="C311" s="29" t="s">
        <v>88</v>
      </c>
      <c r="D311" s="239">
        <v>10</v>
      </c>
      <c r="E311" s="91"/>
      <c r="F311" s="91"/>
      <c r="G311" s="91"/>
      <c r="H311" s="91"/>
      <c r="I311" s="91"/>
      <c r="J311" s="67"/>
      <c r="K311" s="67"/>
      <c r="L311" s="67"/>
      <c r="M311" s="67"/>
      <c r="N311" s="67"/>
      <c r="O311" s="67"/>
      <c r="P311" s="67"/>
      <c r="Q311" s="67"/>
      <c r="R311" s="67"/>
      <c r="S311" s="67"/>
      <c r="T311" s="67"/>
      <c r="U311" s="67"/>
      <c r="V311" s="67"/>
      <c r="W311" s="67"/>
      <c r="X311" s="91"/>
      <c r="Y311" s="91"/>
      <c r="Z311" s="91"/>
      <c r="AA311" s="91"/>
      <c r="AB311" s="91"/>
      <c r="AC311" s="47">
        <f t="shared" si="68"/>
        <v>0</v>
      </c>
      <c r="AD311" s="220">
        <f t="shared" si="69"/>
        <v>31</v>
      </c>
      <c r="AE311" s="241">
        <f t="shared" si="70"/>
        <v>37895</v>
      </c>
    </row>
    <row r="312" spans="1:31" s="19" customFormat="1" x14ac:dyDescent="0.15">
      <c r="A312" s="97"/>
      <c r="C312" s="29" t="s">
        <v>89</v>
      </c>
      <c r="D312" s="239">
        <v>11</v>
      </c>
      <c r="E312" s="91"/>
      <c r="F312" s="91"/>
      <c r="G312" s="91"/>
      <c r="H312" s="91"/>
      <c r="I312" s="91"/>
      <c r="J312" s="67"/>
      <c r="K312" s="67"/>
      <c r="L312" s="67"/>
      <c r="M312" s="67"/>
      <c r="N312" s="67"/>
      <c r="O312" s="67"/>
      <c r="P312" s="67"/>
      <c r="Q312" s="67"/>
      <c r="R312" s="67"/>
      <c r="S312" s="67"/>
      <c r="T312" s="67"/>
      <c r="U312" s="67"/>
      <c r="V312" s="67"/>
      <c r="W312" s="67"/>
      <c r="X312" s="91"/>
      <c r="Y312" s="91"/>
      <c r="Z312" s="91"/>
      <c r="AA312" s="91"/>
      <c r="AB312" s="91"/>
      <c r="AC312" s="47">
        <f t="shared" si="68"/>
        <v>0</v>
      </c>
      <c r="AD312" s="220">
        <f t="shared" si="69"/>
        <v>30</v>
      </c>
      <c r="AE312" s="241">
        <f t="shared" si="70"/>
        <v>37926</v>
      </c>
    </row>
    <row r="313" spans="1:31" s="19" customFormat="1" ht="14" thickBot="1" x14ac:dyDescent="0.2">
      <c r="A313" s="97"/>
      <c r="C313" s="29" t="s">
        <v>90</v>
      </c>
      <c r="D313" s="239">
        <v>12</v>
      </c>
      <c r="E313" s="91"/>
      <c r="F313" s="91"/>
      <c r="G313" s="91"/>
      <c r="H313" s="91"/>
      <c r="I313" s="91"/>
      <c r="J313" s="67"/>
      <c r="K313" s="67"/>
      <c r="L313" s="67"/>
      <c r="M313" s="67"/>
      <c r="N313" s="67"/>
      <c r="O313" s="67"/>
      <c r="P313" s="67"/>
      <c r="Q313" s="67"/>
      <c r="R313" s="67"/>
      <c r="S313" s="67"/>
      <c r="T313" s="67"/>
      <c r="U313" s="67"/>
      <c r="V313" s="67"/>
      <c r="W313" s="67"/>
      <c r="X313" s="91"/>
      <c r="Y313" s="91"/>
      <c r="Z313" s="91"/>
      <c r="AA313" s="91"/>
      <c r="AB313" s="91"/>
      <c r="AC313" s="47">
        <f t="shared" si="68"/>
        <v>0</v>
      </c>
      <c r="AD313" s="220">
        <f t="shared" si="69"/>
        <v>31</v>
      </c>
      <c r="AE313" s="241">
        <f t="shared" si="70"/>
        <v>37956</v>
      </c>
    </row>
    <row r="314" spans="1:31" s="19" customFormat="1" ht="14" thickBot="1" x14ac:dyDescent="0.2">
      <c r="A314" s="97"/>
      <c r="C314" s="37" t="s">
        <v>91</v>
      </c>
      <c r="D314" s="27"/>
      <c r="E314" s="26">
        <f t="shared" ref="E314:AB314" si="71">SUMPRODUCT(E302:E313,$AD302:$AD313)</f>
        <v>0</v>
      </c>
      <c r="F314" s="26">
        <f t="shared" si="71"/>
        <v>0</v>
      </c>
      <c r="G314" s="26">
        <f t="shared" si="71"/>
        <v>0</v>
      </c>
      <c r="H314" s="26">
        <f t="shared" si="71"/>
        <v>0</v>
      </c>
      <c r="I314" s="26">
        <f t="shared" si="71"/>
        <v>0</v>
      </c>
      <c r="J314" s="26">
        <f t="shared" si="71"/>
        <v>0</v>
      </c>
      <c r="K314" s="26">
        <f t="shared" si="71"/>
        <v>0</v>
      </c>
      <c r="L314" s="26">
        <f t="shared" si="71"/>
        <v>0</v>
      </c>
      <c r="M314" s="26">
        <f t="shared" si="71"/>
        <v>0</v>
      </c>
      <c r="N314" s="26">
        <f t="shared" si="71"/>
        <v>0</v>
      </c>
      <c r="O314" s="26">
        <f t="shared" si="71"/>
        <v>0</v>
      </c>
      <c r="P314" s="26">
        <f t="shared" si="71"/>
        <v>0</v>
      </c>
      <c r="Q314" s="26">
        <f t="shared" si="71"/>
        <v>0</v>
      </c>
      <c r="R314" s="26">
        <f t="shared" si="71"/>
        <v>0</v>
      </c>
      <c r="S314" s="26">
        <f t="shared" si="71"/>
        <v>0</v>
      </c>
      <c r="T314" s="26">
        <f t="shared" si="71"/>
        <v>0</v>
      </c>
      <c r="U314" s="26">
        <f t="shared" si="71"/>
        <v>0</v>
      </c>
      <c r="V314" s="26">
        <f t="shared" si="71"/>
        <v>0</v>
      </c>
      <c r="W314" s="26">
        <f t="shared" si="71"/>
        <v>0</v>
      </c>
      <c r="X314" s="26">
        <f t="shared" si="71"/>
        <v>0</v>
      </c>
      <c r="Y314" s="26">
        <f t="shared" si="71"/>
        <v>0</v>
      </c>
      <c r="Z314" s="26">
        <f t="shared" si="71"/>
        <v>0</v>
      </c>
      <c r="AA314" s="26">
        <f t="shared" si="71"/>
        <v>0</v>
      </c>
      <c r="AB314" s="26">
        <f t="shared" si="71"/>
        <v>0</v>
      </c>
      <c r="AC314" s="48">
        <f>SUM(AC302:AC313)</f>
        <v>0</v>
      </c>
      <c r="AD314" s="221"/>
      <c r="AE314" s="239"/>
    </row>
    <row r="315" spans="1:31" s="19" customFormat="1" ht="14" thickBot="1" x14ac:dyDescent="0.2">
      <c r="A315" s="97"/>
      <c r="C315" s="29"/>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49" t="str">
        <f>IF(AC314=SUM(E314:AB314),"","ERROR")</f>
        <v/>
      </c>
      <c r="AD315" s="221"/>
      <c r="AE315" s="239"/>
    </row>
    <row r="316" spans="1:31" s="19" customFormat="1" x14ac:dyDescent="0.15">
      <c r="A316" s="97"/>
      <c r="C316" s="29"/>
      <c r="D316" s="45"/>
      <c r="E316" s="28">
        <f>E299-1</f>
        <v>2002</v>
      </c>
      <c r="F316" s="27"/>
      <c r="G316" s="27"/>
      <c r="H316" s="27"/>
      <c r="I316" s="27"/>
      <c r="J316" s="27"/>
      <c r="K316" s="27"/>
      <c r="L316" s="27"/>
      <c r="M316" s="27"/>
      <c r="N316" s="27"/>
      <c r="O316" s="27"/>
      <c r="P316" s="27"/>
      <c r="Q316" s="27"/>
      <c r="R316" s="27"/>
      <c r="S316" s="27"/>
      <c r="T316" s="27"/>
      <c r="U316" s="27"/>
      <c r="V316" s="27"/>
      <c r="W316" s="27"/>
      <c r="X316" s="27"/>
      <c r="Y316" s="27"/>
      <c r="Z316" s="27"/>
      <c r="AA316" s="27"/>
      <c r="AB316" s="27"/>
      <c r="AC316" s="50"/>
      <c r="AD316" s="221"/>
      <c r="AE316" s="239"/>
    </row>
    <row r="317" spans="1:31" s="19" customFormat="1" x14ac:dyDescent="0.15">
      <c r="A317" s="97"/>
      <c r="C317" s="29"/>
      <c r="D317" s="27"/>
      <c r="E317" s="27"/>
      <c r="F317" s="27"/>
      <c r="G317" s="27"/>
      <c r="H317" s="27"/>
      <c r="I317" s="27"/>
      <c r="J317" s="27"/>
      <c r="K317" s="27"/>
      <c r="L317" s="27"/>
      <c r="M317" s="27"/>
      <c r="N317" s="27"/>
      <c r="O317" s="27"/>
      <c r="P317" s="27"/>
      <c r="Q317" s="27"/>
      <c r="R317" s="27"/>
      <c r="S317" s="27"/>
      <c r="T317" s="27"/>
      <c r="U317" s="27"/>
      <c r="V317" s="27"/>
      <c r="W317" s="27"/>
      <c r="X317" s="27"/>
      <c r="Y317" s="27"/>
      <c r="Z317" s="27"/>
      <c r="AA317" s="27"/>
      <c r="AB317" s="27"/>
      <c r="AC317" s="50"/>
      <c r="AD317" s="221"/>
      <c r="AE317" s="239"/>
    </row>
    <row r="318" spans="1:31" s="19" customFormat="1" x14ac:dyDescent="0.15">
      <c r="A318" s="97"/>
      <c r="C318" s="29" t="s">
        <v>9</v>
      </c>
      <c r="D318" s="29"/>
      <c r="E318" s="89">
        <v>100</v>
      </c>
      <c r="F318" s="89">
        <v>200</v>
      </c>
      <c r="G318" s="89">
        <v>300</v>
      </c>
      <c r="H318" s="89">
        <v>400</v>
      </c>
      <c r="I318" s="89">
        <v>500</v>
      </c>
      <c r="J318" s="249">
        <v>600</v>
      </c>
      <c r="K318" s="249">
        <v>700</v>
      </c>
      <c r="L318" s="249">
        <v>800</v>
      </c>
      <c r="M318" s="249">
        <v>900</v>
      </c>
      <c r="N318" s="66">
        <v>1000</v>
      </c>
      <c r="O318" s="66">
        <v>1100</v>
      </c>
      <c r="P318" s="66">
        <v>1200</v>
      </c>
      <c r="Q318" s="66">
        <v>1300</v>
      </c>
      <c r="R318" s="66">
        <v>1400</v>
      </c>
      <c r="S318" s="66">
        <v>1500</v>
      </c>
      <c r="T318" s="66">
        <v>1600</v>
      </c>
      <c r="U318" s="66">
        <v>1700</v>
      </c>
      <c r="V318" s="66">
        <v>1800</v>
      </c>
      <c r="W318" s="66">
        <v>1900</v>
      </c>
      <c r="X318" s="90">
        <v>2000</v>
      </c>
      <c r="Y318" s="90">
        <v>2100</v>
      </c>
      <c r="Z318" s="90">
        <v>2200</v>
      </c>
      <c r="AA318" s="90">
        <v>2300</v>
      </c>
      <c r="AB318" s="90">
        <v>2400</v>
      </c>
      <c r="AC318" s="51" t="s">
        <v>79</v>
      </c>
      <c r="AD318" s="219" t="s">
        <v>162</v>
      </c>
      <c r="AE318" s="239"/>
    </row>
    <row r="319" spans="1:31" s="19" customFormat="1" x14ac:dyDescent="0.15">
      <c r="A319" s="97"/>
      <c r="C319" s="29" t="s">
        <v>80</v>
      </c>
      <c r="D319" s="239">
        <v>1</v>
      </c>
      <c r="E319" s="91"/>
      <c r="F319" s="91"/>
      <c r="G319" s="91"/>
      <c r="H319" s="91"/>
      <c r="I319" s="91"/>
      <c r="J319" s="67"/>
      <c r="K319" s="67"/>
      <c r="L319" s="67"/>
      <c r="M319" s="67"/>
      <c r="N319" s="67"/>
      <c r="O319" s="67"/>
      <c r="P319" s="67"/>
      <c r="Q319" s="67"/>
      <c r="R319" s="67"/>
      <c r="S319" s="67"/>
      <c r="T319" s="67"/>
      <c r="U319" s="67"/>
      <c r="V319" s="67"/>
      <c r="W319" s="67"/>
      <c r="X319" s="91"/>
      <c r="Y319" s="91"/>
      <c r="Z319" s="91"/>
      <c r="AA319" s="91"/>
      <c r="AB319" s="91"/>
      <c r="AC319" s="47">
        <f>SUM(E319:AB319)*AD319</f>
        <v>0</v>
      </c>
      <c r="AD319" s="220">
        <f>DAY(EOMONTH(AE319,0))</f>
        <v>31</v>
      </c>
      <c r="AE319" s="241">
        <f>DATE($E$316,D319,1)</f>
        <v>37257</v>
      </c>
    </row>
    <row r="320" spans="1:31" s="19" customFormat="1" x14ac:dyDescent="0.15">
      <c r="A320" s="97"/>
      <c r="C320" s="29" t="s">
        <v>81</v>
      </c>
      <c r="D320" s="239">
        <v>2</v>
      </c>
      <c r="E320" s="91"/>
      <c r="F320" s="91"/>
      <c r="G320" s="91"/>
      <c r="H320" s="91"/>
      <c r="I320" s="91"/>
      <c r="J320" s="67"/>
      <c r="K320" s="67"/>
      <c r="L320" s="67"/>
      <c r="M320" s="67"/>
      <c r="N320" s="67"/>
      <c r="O320" s="67"/>
      <c r="P320" s="67"/>
      <c r="Q320" s="67"/>
      <c r="R320" s="67"/>
      <c r="S320" s="67"/>
      <c r="T320" s="67"/>
      <c r="U320" s="67"/>
      <c r="V320" s="67"/>
      <c r="W320" s="67"/>
      <c r="X320" s="91"/>
      <c r="Y320" s="91"/>
      <c r="Z320" s="91"/>
      <c r="AA320" s="91"/>
      <c r="AB320" s="91"/>
      <c r="AC320" s="47">
        <f t="shared" ref="AC320:AC330" si="72">SUM(E320:AB320)*AD320</f>
        <v>0</v>
      </c>
      <c r="AD320" s="220">
        <f t="shared" ref="AD320:AD330" si="73">DAY(EOMONTH(AE320,0))</f>
        <v>28</v>
      </c>
      <c r="AE320" s="241">
        <f t="shared" ref="AE320:AE330" si="74">DATE($E$316,D320,1)</f>
        <v>37288</v>
      </c>
    </row>
    <row r="321" spans="1:31" s="19" customFormat="1" x14ac:dyDescent="0.15">
      <c r="A321" s="97"/>
      <c r="C321" s="29" t="s">
        <v>82</v>
      </c>
      <c r="D321" s="239">
        <v>3</v>
      </c>
      <c r="E321" s="91"/>
      <c r="F321" s="91"/>
      <c r="G321" s="91"/>
      <c r="H321" s="91"/>
      <c r="I321" s="91"/>
      <c r="J321" s="67"/>
      <c r="K321" s="67"/>
      <c r="L321" s="67"/>
      <c r="M321" s="67"/>
      <c r="N321" s="67"/>
      <c r="O321" s="67"/>
      <c r="P321" s="67"/>
      <c r="Q321" s="67"/>
      <c r="R321" s="67"/>
      <c r="S321" s="67"/>
      <c r="T321" s="67"/>
      <c r="U321" s="67"/>
      <c r="V321" s="67"/>
      <c r="W321" s="67"/>
      <c r="X321" s="91"/>
      <c r="Y321" s="91"/>
      <c r="Z321" s="91"/>
      <c r="AA321" s="91"/>
      <c r="AB321" s="91"/>
      <c r="AC321" s="47">
        <f t="shared" si="72"/>
        <v>0</v>
      </c>
      <c r="AD321" s="220">
        <f t="shared" si="73"/>
        <v>31</v>
      </c>
      <c r="AE321" s="241">
        <f t="shared" si="74"/>
        <v>37316</v>
      </c>
    </row>
    <row r="322" spans="1:31" s="19" customFormat="1" x14ac:dyDescent="0.15">
      <c r="A322" s="97"/>
      <c r="C322" s="29" t="s">
        <v>83</v>
      </c>
      <c r="D322" s="239">
        <v>4</v>
      </c>
      <c r="E322" s="91"/>
      <c r="F322" s="91"/>
      <c r="G322" s="91"/>
      <c r="H322" s="91"/>
      <c r="I322" s="91"/>
      <c r="J322" s="67"/>
      <c r="K322" s="67"/>
      <c r="L322" s="67"/>
      <c r="M322" s="67"/>
      <c r="N322" s="67"/>
      <c r="O322" s="67"/>
      <c r="P322" s="67"/>
      <c r="Q322" s="67"/>
      <c r="R322" s="67"/>
      <c r="S322" s="67"/>
      <c r="T322" s="67"/>
      <c r="U322" s="67"/>
      <c r="V322" s="67"/>
      <c r="W322" s="67"/>
      <c r="X322" s="91"/>
      <c r="Y322" s="91"/>
      <c r="Z322" s="91"/>
      <c r="AA322" s="91"/>
      <c r="AB322" s="91"/>
      <c r="AC322" s="47">
        <f t="shared" si="72"/>
        <v>0</v>
      </c>
      <c r="AD322" s="220">
        <f t="shared" si="73"/>
        <v>30</v>
      </c>
      <c r="AE322" s="241">
        <f t="shared" si="74"/>
        <v>37347</v>
      </c>
    </row>
    <row r="323" spans="1:31" s="19" customFormat="1" x14ac:dyDescent="0.15">
      <c r="A323" s="97"/>
      <c r="C323" s="29" t="s">
        <v>75</v>
      </c>
      <c r="D323" s="239">
        <v>5</v>
      </c>
      <c r="E323" s="91"/>
      <c r="F323" s="91"/>
      <c r="G323" s="91"/>
      <c r="H323" s="91"/>
      <c r="I323" s="91"/>
      <c r="J323" s="67"/>
      <c r="K323" s="67"/>
      <c r="L323" s="67"/>
      <c r="M323" s="67"/>
      <c r="N323" s="67"/>
      <c r="O323" s="67"/>
      <c r="P323" s="67"/>
      <c r="Q323" s="67"/>
      <c r="R323" s="67"/>
      <c r="S323" s="67"/>
      <c r="T323" s="67"/>
      <c r="U323" s="67"/>
      <c r="V323" s="67"/>
      <c r="W323" s="67"/>
      <c r="X323" s="91"/>
      <c r="Y323" s="91"/>
      <c r="Z323" s="91"/>
      <c r="AA323" s="91"/>
      <c r="AB323" s="91"/>
      <c r="AC323" s="47">
        <f t="shared" si="72"/>
        <v>0</v>
      </c>
      <c r="AD323" s="220">
        <f t="shared" si="73"/>
        <v>31</v>
      </c>
      <c r="AE323" s="241">
        <f t="shared" si="74"/>
        <v>37377</v>
      </c>
    </row>
    <row r="324" spans="1:31" s="19" customFormat="1" x14ac:dyDescent="0.15">
      <c r="A324" s="97"/>
      <c r="C324" s="29" t="s">
        <v>84</v>
      </c>
      <c r="D324" s="239">
        <v>6</v>
      </c>
      <c r="E324" s="91"/>
      <c r="F324" s="91"/>
      <c r="G324" s="91"/>
      <c r="H324" s="91"/>
      <c r="I324" s="91"/>
      <c r="J324" s="67"/>
      <c r="K324" s="67"/>
      <c r="L324" s="67"/>
      <c r="M324" s="67"/>
      <c r="N324" s="67"/>
      <c r="O324" s="67"/>
      <c r="P324" s="67"/>
      <c r="Q324" s="67"/>
      <c r="R324" s="67"/>
      <c r="S324" s="67"/>
      <c r="T324" s="67"/>
      <c r="U324" s="67"/>
      <c r="V324" s="67"/>
      <c r="W324" s="67"/>
      <c r="X324" s="91"/>
      <c r="Y324" s="91"/>
      <c r="Z324" s="91"/>
      <c r="AA324" s="91"/>
      <c r="AB324" s="91"/>
      <c r="AC324" s="47">
        <f t="shared" si="72"/>
        <v>0</v>
      </c>
      <c r="AD324" s="220">
        <f t="shared" si="73"/>
        <v>30</v>
      </c>
      <c r="AE324" s="241">
        <f t="shared" si="74"/>
        <v>37408</v>
      </c>
    </row>
    <row r="325" spans="1:31" s="19" customFormat="1" x14ac:dyDescent="0.15">
      <c r="A325" s="97"/>
      <c r="C325" s="29" t="s">
        <v>85</v>
      </c>
      <c r="D325" s="239">
        <v>7</v>
      </c>
      <c r="E325" s="91"/>
      <c r="F325" s="91"/>
      <c r="G325" s="91"/>
      <c r="H325" s="91"/>
      <c r="I325" s="91"/>
      <c r="J325" s="67"/>
      <c r="K325" s="67"/>
      <c r="L325" s="67"/>
      <c r="M325" s="67"/>
      <c r="N325" s="67"/>
      <c r="O325" s="67"/>
      <c r="P325" s="67"/>
      <c r="Q325" s="67"/>
      <c r="R325" s="67"/>
      <c r="S325" s="67"/>
      <c r="T325" s="67"/>
      <c r="U325" s="67"/>
      <c r="V325" s="67"/>
      <c r="W325" s="67"/>
      <c r="X325" s="91"/>
      <c r="Y325" s="91"/>
      <c r="Z325" s="91"/>
      <c r="AA325" s="91"/>
      <c r="AB325" s="91"/>
      <c r="AC325" s="47">
        <f t="shared" si="72"/>
        <v>0</v>
      </c>
      <c r="AD325" s="220">
        <f t="shared" si="73"/>
        <v>31</v>
      </c>
      <c r="AE325" s="241">
        <f t="shared" si="74"/>
        <v>37438</v>
      </c>
    </row>
    <row r="326" spans="1:31" s="19" customFormat="1" x14ac:dyDescent="0.15">
      <c r="A326" s="97"/>
      <c r="C326" s="29" t="s">
        <v>86</v>
      </c>
      <c r="D326" s="239">
        <v>8</v>
      </c>
      <c r="E326" s="91"/>
      <c r="F326" s="91"/>
      <c r="G326" s="91"/>
      <c r="H326" s="91"/>
      <c r="I326" s="91"/>
      <c r="J326" s="67"/>
      <c r="K326" s="67"/>
      <c r="L326" s="67"/>
      <c r="M326" s="67"/>
      <c r="N326" s="67"/>
      <c r="O326" s="67"/>
      <c r="P326" s="67"/>
      <c r="Q326" s="67"/>
      <c r="R326" s="67"/>
      <c r="S326" s="67"/>
      <c r="T326" s="67"/>
      <c r="U326" s="67"/>
      <c r="V326" s="67"/>
      <c r="W326" s="67"/>
      <c r="X326" s="91"/>
      <c r="Y326" s="91"/>
      <c r="Z326" s="91"/>
      <c r="AA326" s="91"/>
      <c r="AB326" s="91"/>
      <c r="AC326" s="47">
        <f t="shared" si="72"/>
        <v>0</v>
      </c>
      <c r="AD326" s="220">
        <f t="shared" si="73"/>
        <v>31</v>
      </c>
      <c r="AE326" s="241">
        <f t="shared" si="74"/>
        <v>37469</v>
      </c>
    </row>
    <row r="327" spans="1:31" s="19" customFormat="1" x14ac:dyDescent="0.15">
      <c r="A327" s="97"/>
      <c r="C327" s="29" t="s">
        <v>87</v>
      </c>
      <c r="D327" s="239">
        <v>9</v>
      </c>
      <c r="E327" s="91"/>
      <c r="F327" s="91"/>
      <c r="G327" s="91"/>
      <c r="H327" s="91"/>
      <c r="I327" s="91"/>
      <c r="J327" s="67"/>
      <c r="K327" s="67"/>
      <c r="L327" s="67"/>
      <c r="M327" s="67"/>
      <c r="N327" s="67"/>
      <c r="O327" s="67"/>
      <c r="P327" s="67"/>
      <c r="Q327" s="67"/>
      <c r="R327" s="67"/>
      <c r="S327" s="67"/>
      <c r="T327" s="67"/>
      <c r="U327" s="67"/>
      <c r="V327" s="67"/>
      <c r="W327" s="67"/>
      <c r="X327" s="91"/>
      <c r="Y327" s="91"/>
      <c r="Z327" s="91"/>
      <c r="AA327" s="91"/>
      <c r="AB327" s="91"/>
      <c r="AC327" s="47">
        <f t="shared" si="72"/>
        <v>0</v>
      </c>
      <c r="AD327" s="220">
        <f t="shared" si="73"/>
        <v>30</v>
      </c>
      <c r="AE327" s="241">
        <f t="shared" si="74"/>
        <v>37500</v>
      </c>
    </row>
    <row r="328" spans="1:31" s="19" customFormat="1" x14ac:dyDescent="0.15">
      <c r="A328" s="97"/>
      <c r="C328" s="29" t="s">
        <v>88</v>
      </c>
      <c r="D328" s="239">
        <v>10</v>
      </c>
      <c r="E328" s="91"/>
      <c r="F328" s="91"/>
      <c r="G328" s="91"/>
      <c r="H328" s="91"/>
      <c r="I328" s="91"/>
      <c r="J328" s="67"/>
      <c r="K328" s="67"/>
      <c r="L328" s="67"/>
      <c r="M328" s="67"/>
      <c r="N328" s="67"/>
      <c r="O328" s="67"/>
      <c r="P328" s="67"/>
      <c r="Q328" s="67"/>
      <c r="R328" s="67"/>
      <c r="S328" s="67"/>
      <c r="T328" s="67"/>
      <c r="U328" s="67"/>
      <c r="V328" s="67"/>
      <c r="W328" s="67"/>
      <c r="X328" s="91"/>
      <c r="Y328" s="91"/>
      <c r="Z328" s="91"/>
      <c r="AA328" s="91"/>
      <c r="AB328" s="91"/>
      <c r="AC328" s="47">
        <f t="shared" si="72"/>
        <v>0</v>
      </c>
      <c r="AD328" s="220">
        <f t="shared" si="73"/>
        <v>31</v>
      </c>
      <c r="AE328" s="241">
        <f t="shared" si="74"/>
        <v>37530</v>
      </c>
    </row>
    <row r="329" spans="1:31" s="19" customFormat="1" x14ac:dyDescent="0.15">
      <c r="A329" s="97"/>
      <c r="C329" s="29" t="s">
        <v>89</v>
      </c>
      <c r="D329" s="239">
        <v>11</v>
      </c>
      <c r="E329" s="91"/>
      <c r="F329" s="91"/>
      <c r="G329" s="91"/>
      <c r="H329" s="91"/>
      <c r="I329" s="91"/>
      <c r="J329" s="67"/>
      <c r="K329" s="67"/>
      <c r="L329" s="67"/>
      <c r="M329" s="67"/>
      <c r="N329" s="67"/>
      <c r="O329" s="67"/>
      <c r="P329" s="67"/>
      <c r="Q329" s="67"/>
      <c r="R329" s="67"/>
      <c r="S329" s="67"/>
      <c r="T329" s="67"/>
      <c r="U329" s="67"/>
      <c r="V329" s="67"/>
      <c r="W329" s="67"/>
      <c r="X329" s="91"/>
      <c r="Y329" s="91"/>
      <c r="Z329" s="91"/>
      <c r="AA329" s="91"/>
      <c r="AB329" s="91"/>
      <c r="AC329" s="47">
        <f t="shared" si="72"/>
        <v>0</v>
      </c>
      <c r="AD329" s="220">
        <f t="shared" si="73"/>
        <v>30</v>
      </c>
      <c r="AE329" s="241">
        <f t="shared" si="74"/>
        <v>37561</v>
      </c>
    </row>
    <row r="330" spans="1:31" s="19" customFormat="1" ht="14" thickBot="1" x14ac:dyDescent="0.2">
      <c r="A330" s="97"/>
      <c r="C330" s="29" t="s">
        <v>90</v>
      </c>
      <c r="D330" s="239">
        <v>12</v>
      </c>
      <c r="E330" s="91"/>
      <c r="F330" s="91"/>
      <c r="G330" s="91"/>
      <c r="H330" s="91"/>
      <c r="I330" s="91"/>
      <c r="J330" s="67"/>
      <c r="K330" s="67"/>
      <c r="L330" s="67"/>
      <c r="M330" s="67"/>
      <c r="N330" s="67"/>
      <c r="O330" s="67"/>
      <c r="P330" s="67"/>
      <c r="Q330" s="67"/>
      <c r="R330" s="67"/>
      <c r="S330" s="67"/>
      <c r="T330" s="67"/>
      <c r="U330" s="67"/>
      <c r="V330" s="67"/>
      <c r="W330" s="67"/>
      <c r="X330" s="91"/>
      <c r="Y330" s="91"/>
      <c r="Z330" s="91"/>
      <c r="AA330" s="91"/>
      <c r="AB330" s="91"/>
      <c r="AC330" s="47">
        <f t="shared" si="72"/>
        <v>0</v>
      </c>
      <c r="AD330" s="220">
        <f t="shared" si="73"/>
        <v>31</v>
      </c>
      <c r="AE330" s="241">
        <f t="shared" si="74"/>
        <v>37591</v>
      </c>
    </row>
    <row r="331" spans="1:31" s="19" customFormat="1" ht="14" thickBot="1" x14ac:dyDescent="0.2">
      <c r="A331" s="97"/>
      <c r="C331" s="37" t="s">
        <v>91</v>
      </c>
      <c r="D331" s="27"/>
      <c r="E331" s="26">
        <f t="shared" ref="E331:AB331" si="75">SUMPRODUCT(E319:E330,$AD319:$AD330)</f>
        <v>0</v>
      </c>
      <c r="F331" s="26">
        <f t="shared" si="75"/>
        <v>0</v>
      </c>
      <c r="G331" s="26">
        <f t="shared" si="75"/>
        <v>0</v>
      </c>
      <c r="H331" s="26">
        <f t="shared" si="75"/>
        <v>0</v>
      </c>
      <c r="I331" s="26">
        <f t="shared" si="75"/>
        <v>0</v>
      </c>
      <c r="J331" s="26">
        <f t="shared" si="75"/>
        <v>0</v>
      </c>
      <c r="K331" s="26">
        <f t="shared" si="75"/>
        <v>0</v>
      </c>
      <c r="L331" s="26">
        <f t="shared" si="75"/>
        <v>0</v>
      </c>
      <c r="M331" s="26">
        <f t="shared" si="75"/>
        <v>0</v>
      </c>
      <c r="N331" s="26">
        <f t="shared" si="75"/>
        <v>0</v>
      </c>
      <c r="O331" s="26">
        <f t="shared" si="75"/>
        <v>0</v>
      </c>
      <c r="P331" s="26">
        <f t="shared" si="75"/>
        <v>0</v>
      </c>
      <c r="Q331" s="26">
        <f t="shared" si="75"/>
        <v>0</v>
      </c>
      <c r="R331" s="26">
        <f t="shared" si="75"/>
        <v>0</v>
      </c>
      <c r="S331" s="26">
        <f t="shared" si="75"/>
        <v>0</v>
      </c>
      <c r="T331" s="26">
        <f t="shared" si="75"/>
        <v>0</v>
      </c>
      <c r="U331" s="26">
        <f t="shared" si="75"/>
        <v>0</v>
      </c>
      <c r="V331" s="26">
        <f t="shared" si="75"/>
        <v>0</v>
      </c>
      <c r="W331" s="26">
        <f t="shared" si="75"/>
        <v>0</v>
      </c>
      <c r="X331" s="26">
        <f t="shared" si="75"/>
        <v>0</v>
      </c>
      <c r="Y331" s="26">
        <f t="shared" si="75"/>
        <v>0</v>
      </c>
      <c r="Z331" s="26">
        <f t="shared" si="75"/>
        <v>0</v>
      </c>
      <c r="AA331" s="26">
        <f t="shared" si="75"/>
        <v>0</v>
      </c>
      <c r="AB331" s="26">
        <f t="shared" si="75"/>
        <v>0</v>
      </c>
      <c r="AC331" s="48">
        <f>SUM(AC319:AC330)</f>
        <v>0</v>
      </c>
      <c r="AD331" s="221"/>
      <c r="AE331" s="239"/>
    </row>
    <row r="332" spans="1:31" s="19" customFormat="1" ht="14" thickBot="1" x14ac:dyDescent="0.2">
      <c r="A332" s="97"/>
      <c r="C332" s="29"/>
      <c r="D332" s="27"/>
      <c r="E332" s="27"/>
      <c r="F332" s="27"/>
      <c r="G332" s="27"/>
      <c r="H332" s="27"/>
      <c r="I332" s="27"/>
      <c r="J332" s="27"/>
      <c r="K332" s="27"/>
      <c r="L332" s="27"/>
      <c r="M332" s="27"/>
      <c r="N332" s="27"/>
      <c r="O332" s="27"/>
      <c r="P332" s="27"/>
      <c r="Q332" s="27"/>
      <c r="R332" s="27"/>
      <c r="S332" s="27"/>
      <c r="T332" s="27"/>
      <c r="U332" s="27"/>
      <c r="V332" s="27"/>
      <c r="W332" s="27"/>
      <c r="X332" s="27"/>
      <c r="Y332" s="27"/>
      <c r="Z332" s="27"/>
      <c r="AA332" s="27"/>
      <c r="AB332" s="27"/>
      <c r="AC332" s="49" t="str">
        <f>IF(AC331=SUM(E331:AB331),"","ERROR")</f>
        <v/>
      </c>
      <c r="AD332" s="221"/>
      <c r="AE332" s="239"/>
    </row>
    <row r="333" spans="1:31" s="19" customFormat="1" x14ac:dyDescent="0.15">
      <c r="A333" s="97"/>
      <c r="C333" s="29"/>
      <c r="D333" s="45"/>
      <c r="E333" s="28">
        <f>E316-1</f>
        <v>2001</v>
      </c>
      <c r="F333" s="27"/>
      <c r="G333" s="27"/>
      <c r="H333" s="27"/>
      <c r="I333" s="27"/>
      <c r="J333" s="27"/>
      <c r="K333" s="27"/>
      <c r="L333" s="27"/>
      <c r="M333" s="27"/>
      <c r="N333" s="27"/>
      <c r="O333" s="27"/>
      <c r="P333" s="27"/>
      <c r="Q333" s="27"/>
      <c r="R333" s="27"/>
      <c r="S333" s="27"/>
      <c r="T333" s="27"/>
      <c r="U333" s="27"/>
      <c r="V333" s="27"/>
      <c r="W333" s="27"/>
      <c r="X333" s="27"/>
      <c r="Y333" s="27"/>
      <c r="Z333" s="27"/>
      <c r="AA333" s="27"/>
      <c r="AB333" s="27"/>
      <c r="AC333" s="50"/>
      <c r="AD333" s="221"/>
      <c r="AE333" s="239"/>
    </row>
    <row r="334" spans="1:31" s="19" customFormat="1" x14ac:dyDescent="0.15">
      <c r="A334" s="97"/>
      <c r="C334" s="29"/>
      <c r="D334" s="27"/>
      <c r="E334" s="27"/>
      <c r="F334" s="27"/>
      <c r="G334" s="27"/>
      <c r="H334" s="27"/>
      <c r="I334" s="27"/>
      <c r="J334" s="27"/>
      <c r="K334" s="27"/>
      <c r="L334" s="27"/>
      <c r="M334" s="27"/>
      <c r="N334" s="27"/>
      <c r="O334" s="27"/>
      <c r="P334" s="27"/>
      <c r="Q334" s="27"/>
      <c r="R334" s="27"/>
      <c r="S334" s="27"/>
      <c r="T334" s="27"/>
      <c r="U334" s="27"/>
      <c r="V334" s="27"/>
      <c r="W334" s="27"/>
      <c r="X334" s="27"/>
      <c r="Y334" s="27"/>
      <c r="Z334" s="27"/>
      <c r="AA334" s="27"/>
      <c r="AB334" s="27"/>
      <c r="AC334" s="50"/>
      <c r="AD334" s="221"/>
      <c r="AE334" s="239"/>
    </row>
    <row r="335" spans="1:31" s="19" customFormat="1" x14ac:dyDescent="0.15">
      <c r="A335" s="97"/>
      <c r="C335" s="29" t="s">
        <v>9</v>
      </c>
      <c r="D335" s="29"/>
      <c r="E335" s="89">
        <v>100</v>
      </c>
      <c r="F335" s="89">
        <v>200</v>
      </c>
      <c r="G335" s="89">
        <v>300</v>
      </c>
      <c r="H335" s="89">
        <v>400</v>
      </c>
      <c r="I335" s="89">
        <v>500</v>
      </c>
      <c r="J335" s="249">
        <v>600</v>
      </c>
      <c r="K335" s="249">
        <v>700</v>
      </c>
      <c r="L335" s="249">
        <v>800</v>
      </c>
      <c r="M335" s="249">
        <v>900</v>
      </c>
      <c r="N335" s="66">
        <v>1000</v>
      </c>
      <c r="O335" s="66">
        <v>1100</v>
      </c>
      <c r="P335" s="66">
        <v>1200</v>
      </c>
      <c r="Q335" s="66">
        <v>1300</v>
      </c>
      <c r="R335" s="66">
        <v>1400</v>
      </c>
      <c r="S335" s="66">
        <v>1500</v>
      </c>
      <c r="T335" s="66">
        <v>1600</v>
      </c>
      <c r="U335" s="66">
        <v>1700</v>
      </c>
      <c r="V335" s="66">
        <v>1800</v>
      </c>
      <c r="W335" s="66">
        <v>1900</v>
      </c>
      <c r="X335" s="90">
        <v>2000</v>
      </c>
      <c r="Y335" s="90">
        <v>2100</v>
      </c>
      <c r="Z335" s="90">
        <v>2200</v>
      </c>
      <c r="AA335" s="90">
        <v>2300</v>
      </c>
      <c r="AB335" s="90">
        <v>2400</v>
      </c>
      <c r="AC335" s="51" t="s">
        <v>79</v>
      </c>
      <c r="AD335" s="219" t="s">
        <v>162</v>
      </c>
      <c r="AE335" s="239"/>
    </row>
    <row r="336" spans="1:31" s="19" customFormat="1" x14ac:dyDescent="0.15">
      <c r="A336" s="97"/>
      <c r="C336" s="29" t="s">
        <v>80</v>
      </c>
      <c r="D336" s="239">
        <v>1</v>
      </c>
      <c r="E336" s="91"/>
      <c r="F336" s="91"/>
      <c r="G336" s="91"/>
      <c r="H336" s="91"/>
      <c r="I336" s="91"/>
      <c r="J336" s="67"/>
      <c r="K336" s="67"/>
      <c r="L336" s="67"/>
      <c r="M336" s="67"/>
      <c r="N336" s="67"/>
      <c r="O336" s="67"/>
      <c r="P336" s="67"/>
      <c r="Q336" s="67"/>
      <c r="R336" s="67"/>
      <c r="S336" s="67"/>
      <c r="T336" s="67"/>
      <c r="U336" s="67"/>
      <c r="V336" s="67"/>
      <c r="W336" s="67"/>
      <c r="X336" s="91"/>
      <c r="Y336" s="91"/>
      <c r="Z336" s="91"/>
      <c r="AA336" s="91"/>
      <c r="AB336" s="91"/>
      <c r="AC336" s="47">
        <f>SUM(E336:AB336)*AD336</f>
        <v>0</v>
      </c>
      <c r="AD336" s="220">
        <f>DAY(EOMONTH(AE336,0))</f>
        <v>31</v>
      </c>
      <c r="AE336" s="241">
        <f>DATE($E$333,D336,1)</f>
        <v>36892</v>
      </c>
    </row>
    <row r="337" spans="1:31" s="19" customFormat="1" x14ac:dyDescent="0.15">
      <c r="A337" s="97"/>
      <c r="C337" s="29" t="s">
        <v>81</v>
      </c>
      <c r="D337" s="239">
        <v>2</v>
      </c>
      <c r="E337" s="91"/>
      <c r="F337" s="91"/>
      <c r="G337" s="91"/>
      <c r="H337" s="91"/>
      <c r="I337" s="91"/>
      <c r="J337" s="67"/>
      <c r="K337" s="67"/>
      <c r="L337" s="67"/>
      <c r="M337" s="67"/>
      <c r="N337" s="67"/>
      <c r="O337" s="67"/>
      <c r="P337" s="67"/>
      <c r="Q337" s="67"/>
      <c r="R337" s="67"/>
      <c r="S337" s="67"/>
      <c r="T337" s="67"/>
      <c r="U337" s="67"/>
      <c r="V337" s="67"/>
      <c r="W337" s="67"/>
      <c r="X337" s="91"/>
      <c r="Y337" s="91"/>
      <c r="Z337" s="91"/>
      <c r="AA337" s="91"/>
      <c r="AB337" s="91"/>
      <c r="AC337" s="47">
        <f t="shared" ref="AC337:AC347" si="76">SUM(E337:AB337)*AD337</f>
        <v>0</v>
      </c>
      <c r="AD337" s="220">
        <f t="shared" ref="AD337:AD347" si="77">DAY(EOMONTH(AE337,0))</f>
        <v>28</v>
      </c>
      <c r="AE337" s="241">
        <f t="shared" ref="AE337:AE347" si="78">DATE($E$333,D337,1)</f>
        <v>36923</v>
      </c>
    </row>
    <row r="338" spans="1:31" s="19" customFormat="1" x14ac:dyDescent="0.15">
      <c r="A338" s="97"/>
      <c r="C338" s="29" t="s">
        <v>82</v>
      </c>
      <c r="D338" s="239">
        <v>3</v>
      </c>
      <c r="E338" s="91"/>
      <c r="F338" s="91"/>
      <c r="G338" s="91"/>
      <c r="H338" s="91"/>
      <c r="I338" s="91"/>
      <c r="J338" s="67"/>
      <c r="K338" s="67"/>
      <c r="L338" s="67"/>
      <c r="M338" s="67"/>
      <c r="N338" s="67"/>
      <c r="O338" s="67"/>
      <c r="P338" s="67"/>
      <c r="Q338" s="67"/>
      <c r="R338" s="67"/>
      <c r="S338" s="67"/>
      <c r="T338" s="67"/>
      <c r="U338" s="67"/>
      <c r="V338" s="67"/>
      <c r="W338" s="67"/>
      <c r="X338" s="91"/>
      <c r="Y338" s="91"/>
      <c r="Z338" s="91"/>
      <c r="AA338" s="91"/>
      <c r="AB338" s="91"/>
      <c r="AC338" s="47">
        <f t="shared" si="76"/>
        <v>0</v>
      </c>
      <c r="AD338" s="220">
        <f t="shared" si="77"/>
        <v>31</v>
      </c>
      <c r="AE338" s="241">
        <f t="shared" si="78"/>
        <v>36951</v>
      </c>
    </row>
    <row r="339" spans="1:31" s="19" customFormat="1" x14ac:dyDescent="0.15">
      <c r="A339" s="97"/>
      <c r="C339" s="29" t="s">
        <v>83</v>
      </c>
      <c r="D339" s="239">
        <v>4</v>
      </c>
      <c r="E339" s="91"/>
      <c r="F339" s="91"/>
      <c r="G339" s="91"/>
      <c r="H339" s="91"/>
      <c r="I339" s="91"/>
      <c r="J339" s="67"/>
      <c r="K339" s="67"/>
      <c r="L339" s="67"/>
      <c r="M339" s="67"/>
      <c r="N339" s="67"/>
      <c r="O339" s="67"/>
      <c r="P339" s="67"/>
      <c r="Q339" s="67"/>
      <c r="R339" s="67"/>
      <c r="S339" s="67"/>
      <c r="T339" s="67"/>
      <c r="U339" s="67"/>
      <c r="V339" s="67"/>
      <c r="W339" s="67"/>
      <c r="X339" s="91"/>
      <c r="Y339" s="91"/>
      <c r="Z339" s="91"/>
      <c r="AA339" s="91"/>
      <c r="AB339" s="91"/>
      <c r="AC339" s="47">
        <f t="shared" si="76"/>
        <v>0</v>
      </c>
      <c r="AD339" s="220">
        <f t="shared" si="77"/>
        <v>30</v>
      </c>
      <c r="AE339" s="241">
        <f t="shared" si="78"/>
        <v>36982</v>
      </c>
    </row>
    <row r="340" spans="1:31" s="19" customFormat="1" x14ac:dyDescent="0.15">
      <c r="A340" s="97"/>
      <c r="C340" s="29" t="s">
        <v>75</v>
      </c>
      <c r="D340" s="239">
        <v>5</v>
      </c>
      <c r="E340" s="91"/>
      <c r="F340" s="91"/>
      <c r="G340" s="91"/>
      <c r="H340" s="91"/>
      <c r="I340" s="91"/>
      <c r="J340" s="67"/>
      <c r="K340" s="67"/>
      <c r="L340" s="67"/>
      <c r="M340" s="67"/>
      <c r="N340" s="67"/>
      <c r="O340" s="67"/>
      <c r="P340" s="67"/>
      <c r="Q340" s="67"/>
      <c r="R340" s="67"/>
      <c r="S340" s="67"/>
      <c r="T340" s="67"/>
      <c r="U340" s="67"/>
      <c r="V340" s="67"/>
      <c r="W340" s="67"/>
      <c r="X340" s="91"/>
      <c r="Y340" s="91"/>
      <c r="Z340" s="91"/>
      <c r="AA340" s="91"/>
      <c r="AB340" s="91"/>
      <c r="AC340" s="47">
        <f t="shared" si="76"/>
        <v>0</v>
      </c>
      <c r="AD340" s="220">
        <f t="shared" si="77"/>
        <v>31</v>
      </c>
      <c r="AE340" s="241">
        <f t="shared" si="78"/>
        <v>37012</v>
      </c>
    </row>
    <row r="341" spans="1:31" s="19" customFormat="1" x14ac:dyDescent="0.15">
      <c r="A341" s="97"/>
      <c r="C341" s="29" t="s">
        <v>84</v>
      </c>
      <c r="D341" s="239">
        <v>6</v>
      </c>
      <c r="E341" s="91"/>
      <c r="F341" s="91"/>
      <c r="G341" s="91"/>
      <c r="H341" s="91"/>
      <c r="I341" s="91"/>
      <c r="J341" s="67"/>
      <c r="K341" s="67"/>
      <c r="L341" s="67"/>
      <c r="M341" s="67"/>
      <c r="N341" s="67"/>
      <c r="O341" s="67"/>
      <c r="P341" s="67"/>
      <c r="Q341" s="67"/>
      <c r="R341" s="67"/>
      <c r="S341" s="67"/>
      <c r="T341" s="67"/>
      <c r="U341" s="67"/>
      <c r="V341" s="67"/>
      <c r="W341" s="67"/>
      <c r="X341" s="91"/>
      <c r="Y341" s="91"/>
      <c r="Z341" s="91"/>
      <c r="AA341" s="91"/>
      <c r="AB341" s="91"/>
      <c r="AC341" s="47">
        <f t="shared" si="76"/>
        <v>0</v>
      </c>
      <c r="AD341" s="220">
        <f t="shared" si="77"/>
        <v>30</v>
      </c>
      <c r="AE341" s="241">
        <f t="shared" si="78"/>
        <v>37043</v>
      </c>
    </row>
    <row r="342" spans="1:31" s="19" customFormat="1" x14ac:dyDescent="0.15">
      <c r="A342" s="97"/>
      <c r="C342" s="29" t="s">
        <v>85</v>
      </c>
      <c r="D342" s="239">
        <v>7</v>
      </c>
      <c r="E342" s="91"/>
      <c r="F342" s="91"/>
      <c r="G342" s="91"/>
      <c r="H342" s="91"/>
      <c r="I342" s="91"/>
      <c r="J342" s="67"/>
      <c r="K342" s="67"/>
      <c r="L342" s="67"/>
      <c r="M342" s="67"/>
      <c r="N342" s="67"/>
      <c r="O342" s="67"/>
      <c r="P342" s="67"/>
      <c r="Q342" s="67"/>
      <c r="R342" s="67"/>
      <c r="S342" s="67"/>
      <c r="T342" s="67"/>
      <c r="U342" s="67"/>
      <c r="V342" s="67"/>
      <c r="W342" s="67"/>
      <c r="X342" s="91"/>
      <c r="Y342" s="91"/>
      <c r="Z342" s="91"/>
      <c r="AA342" s="91"/>
      <c r="AB342" s="91"/>
      <c r="AC342" s="47">
        <f t="shared" si="76"/>
        <v>0</v>
      </c>
      <c r="AD342" s="220">
        <f t="shared" si="77"/>
        <v>31</v>
      </c>
      <c r="AE342" s="241">
        <f t="shared" si="78"/>
        <v>37073</v>
      </c>
    </row>
    <row r="343" spans="1:31" s="19" customFormat="1" x14ac:dyDescent="0.15">
      <c r="A343" s="97"/>
      <c r="C343" s="29" t="s">
        <v>86</v>
      </c>
      <c r="D343" s="239">
        <v>8</v>
      </c>
      <c r="E343" s="91"/>
      <c r="F343" s="91"/>
      <c r="G343" s="91"/>
      <c r="H343" s="91"/>
      <c r="I343" s="91"/>
      <c r="J343" s="67"/>
      <c r="K343" s="67"/>
      <c r="L343" s="67"/>
      <c r="M343" s="67"/>
      <c r="N343" s="67"/>
      <c r="O343" s="67"/>
      <c r="P343" s="67"/>
      <c r="Q343" s="67"/>
      <c r="R343" s="67"/>
      <c r="S343" s="67"/>
      <c r="T343" s="67"/>
      <c r="U343" s="67"/>
      <c r="V343" s="67"/>
      <c r="W343" s="67"/>
      <c r="X343" s="91"/>
      <c r="Y343" s="91"/>
      <c r="Z343" s="91"/>
      <c r="AA343" s="91"/>
      <c r="AB343" s="91"/>
      <c r="AC343" s="47">
        <f t="shared" si="76"/>
        <v>0</v>
      </c>
      <c r="AD343" s="220">
        <f t="shared" si="77"/>
        <v>31</v>
      </c>
      <c r="AE343" s="241">
        <f t="shared" si="78"/>
        <v>37104</v>
      </c>
    </row>
    <row r="344" spans="1:31" s="19" customFormat="1" x14ac:dyDescent="0.15">
      <c r="A344" s="97"/>
      <c r="C344" s="29" t="s">
        <v>87</v>
      </c>
      <c r="D344" s="239">
        <v>9</v>
      </c>
      <c r="E344" s="91"/>
      <c r="F344" s="91"/>
      <c r="G344" s="91"/>
      <c r="H344" s="91"/>
      <c r="I344" s="91"/>
      <c r="J344" s="67"/>
      <c r="K344" s="67"/>
      <c r="L344" s="67"/>
      <c r="M344" s="67"/>
      <c r="N344" s="67"/>
      <c r="O344" s="67"/>
      <c r="P344" s="67"/>
      <c r="Q344" s="67"/>
      <c r="R344" s="67"/>
      <c r="S344" s="67"/>
      <c r="T344" s="67"/>
      <c r="U344" s="67"/>
      <c r="V344" s="67"/>
      <c r="W344" s="67"/>
      <c r="X344" s="91"/>
      <c r="Y344" s="91"/>
      <c r="Z344" s="91"/>
      <c r="AA344" s="91"/>
      <c r="AB344" s="91"/>
      <c r="AC344" s="47">
        <f t="shared" si="76"/>
        <v>0</v>
      </c>
      <c r="AD344" s="220">
        <f t="shared" si="77"/>
        <v>30</v>
      </c>
      <c r="AE344" s="241">
        <f t="shared" si="78"/>
        <v>37135</v>
      </c>
    </row>
    <row r="345" spans="1:31" s="19" customFormat="1" x14ac:dyDescent="0.15">
      <c r="A345" s="97"/>
      <c r="C345" s="29" t="s">
        <v>88</v>
      </c>
      <c r="D345" s="239">
        <v>10</v>
      </c>
      <c r="E345" s="91"/>
      <c r="F345" s="91"/>
      <c r="G345" s="91"/>
      <c r="H345" s="91"/>
      <c r="I345" s="91"/>
      <c r="J345" s="67"/>
      <c r="K345" s="67"/>
      <c r="L345" s="67"/>
      <c r="M345" s="67"/>
      <c r="N345" s="67"/>
      <c r="O345" s="67"/>
      <c r="P345" s="67"/>
      <c r="Q345" s="67"/>
      <c r="R345" s="67"/>
      <c r="S345" s="67"/>
      <c r="T345" s="67"/>
      <c r="U345" s="67"/>
      <c r="V345" s="67"/>
      <c r="W345" s="67"/>
      <c r="X345" s="91"/>
      <c r="Y345" s="91"/>
      <c r="Z345" s="91"/>
      <c r="AA345" s="91"/>
      <c r="AB345" s="91"/>
      <c r="AC345" s="47">
        <f t="shared" si="76"/>
        <v>0</v>
      </c>
      <c r="AD345" s="220">
        <f t="shared" si="77"/>
        <v>31</v>
      </c>
      <c r="AE345" s="241">
        <f t="shared" si="78"/>
        <v>37165</v>
      </c>
    </row>
    <row r="346" spans="1:31" s="19" customFormat="1" x14ac:dyDescent="0.15">
      <c r="A346" s="97"/>
      <c r="C346" s="29" t="s">
        <v>89</v>
      </c>
      <c r="D346" s="239">
        <v>11</v>
      </c>
      <c r="E346" s="91"/>
      <c r="F346" s="91"/>
      <c r="G346" s="91"/>
      <c r="H346" s="91"/>
      <c r="I346" s="91"/>
      <c r="J346" s="67"/>
      <c r="K346" s="67"/>
      <c r="L346" s="67"/>
      <c r="M346" s="67"/>
      <c r="N346" s="67"/>
      <c r="O346" s="67"/>
      <c r="P346" s="67"/>
      <c r="Q346" s="67"/>
      <c r="R346" s="67"/>
      <c r="S346" s="67"/>
      <c r="T346" s="67"/>
      <c r="U346" s="67"/>
      <c r="V346" s="67"/>
      <c r="W346" s="67"/>
      <c r="X346" s="91"/>
      <c r="Y346" s="91"/>
      <c r="Z346" s="91"/>
      <c r="AA346" s="91"/>
      <c r="AB346" s="91"/>
      <c r="AC346" s="47">
        <f t="shared" si="76"/>
        <v>0</v>
      </c>
      <c r="AD346" s="220">
        <f t="shared" si="77"/>
        <v>30</v>
      </c>
      <c r="AE346" s="241">
        <f t="shared" si="78"/>
        <v>37196</v>
      </c>
    </row>
    <row r="347" spans="1:31" s="19" customFormat="1" ht="14" thickBot="1" x14ac:dyDescent="0.2">
      <c r="A347" s="97"/>
      <c r="C347" s="29" t="s">
        <v>90</v>
      </c>
      <c r="D347" s="239">
        <v>12</v>
      </c>
      <c r="E347" s="91"/>
      <c r="F347" s="91"/>
      <c r="G347" s="91"/>
      <c r="H347" s="91"/>
      <c r="I347" s="91"/>
      <c r="J347" s="67"/>
      <c r="K347" s="67"/>
      <c r="L347" s="67"/>
      <c r="M347" s="67"/>
      <c r="N347" s="67"/>
      <c r="O347" s="67"/>
      <c r="P347" s="67"/>
      <c r="Q347" s="67"/>
      <c r="R347" s="67"/>
      <c r="S347" s="67"/>
      <c r="T347" s="67"/>
      <c r="U347" s="67"/>
      <c r="V347" s="67"/>
      <c r="W347" s="67"/>
      <c r="X347" s="91"/>
      <c r="Y347" s="91"/>
      <c r="Z347" s="91"/>
      <c r="AA347" s="91"/>
      <c r="AB347" s="91"/>
      <c r="AC347" s="47">
        <f t="shared" si="76"/>
        <v>0</v>
      </c>
      <c r="AD347" s="220">
        <f t="shared" si="77"/>
        <v>31</v>
      </c>
      <c r="AE347" s="241">
        <f t="shared" si="78"/>
        <v>37226</v>
      </c>
    </row>
    <row r="348" spans="1:31" s="19" customFormat="1" ht="14" thickBot="1" x14ac:dyDescent="0.2">
      <c r="A348" s="97"/>
      <c r="C348" s="37" t="s">
        <v>91</v>
      </c>
      <c r="D348" s="27"/>
      <c r="E348" s="26">
        <f t="shared" ref="E348:AB348" si="79">SUMPRODUCT(E336:E347,$AD336:$AD347)</f>
        <v>0</v>
      </c>
      <c r="F348" s="26">
        <f t="shared" si="79"/>
        <v>0</v>
      </c>
      <c r="G348" s="26">
        <f t="shared" si="79"/>
        <v>0</v>
      </c>
      <c r="H348" s="26">
        <f t="shared" si="79"/>
        <v>0</v>
      </c>
      <c r="I348" s="26">
        <f t="shared" si="79"/>
        <v>0</v>
      </c>
      <c r="J348" s="26">
        <f t="shared" si="79"/>
        <v>0</v>
      </c>
      <c r="K348" s="26">
        <f t="shared" si="79"/>
        <v>0</v>
      </c>
      <c r="L348" s="26">
        <f t="shared" si="79"/>
        <v>0</v>
      </c>
      <c r="M348" s="26">
        <f t="shared" si="79"/>
        <v>0</v>
      </c>
      <c r="N348" s="26">
        <f t="shared" si="79"/>
        <v>0</v>
      </c>
      <c r="O348" s="26">
        <f t="shared" si="79"/>
        <v>0</v>
      </c>
      <c r="P348" s="26">
        <f t="shared" si="79"/>
        <v>0</v>
      </c>
      <c r="Q348" s="26">
        <f t="shared" si="79"/>
        <v>0</v>
      </c>
      <c r="R348" s="26">
        <f t="shared" si="79"/>
        <v>0</v>
      </c>
      <c r="S348" s="26">
        <f t="shared" si="79"/>
        <v>0</v>
      </c>
      <c r="T348" s="26">
        <f t="shared" si="79"/>
        <v>0</v>
      </c>
      <c r="U348" s="26">
        <f t="shared" si="79"/>
        <v>0</v>
      </c>
      <c r="V348" s="26">
        <f t="shared" si="79"/>
        <v>0</v>
      </c>
      <c r="W348" s="26">
        <f t="shared" si="79"/>
        <v>0</v>
      </c>
      <c r="X348" s="26">
        <f t="shared" si="79"/>
        <v>0</v>
      </c>
      <c r="Y348" s="26">
        <f t="shared" si="79"/>
        <v>0</v>
      </c>
      <c r="Z348" s="26">
        <f t="shared" si="79"/>
        <v>0</v>
      </c>
      <c r="AA348" s="26">
        <f t="shared" si="79"/>
        <v>0</v>
      </c>
      <c r="AB348" s="26">
        <f t="shared" si="79"/>
        <v>0</v>
      </c>
      <c r="AC348" s="48">
        <f>SUM(AC336:AC347)</f>
        <v>0</v>
      </c>
      <c r="AD348" s="221"/>
      <c r="AE348" s="239"/>
    </row>
    <row r="349" spans="1:31" s="19" customFormat="1" ht="14" thickBot="1" x14ac:dyDescent="0.2">
      <c r="A349" s="97"/>
      <c r="C349" s="29"/>
      <c r="D349" s="27"/>
      <c r="E349" s="27"/>
      <c r="F349" s="27"/>
      <c r="G349" s="27"/>
      <c r="H349" s="27"/>
      <c r="I349" s="27"/>
      <c r="J349" s="27"/>
      <c r="K349" s="27"/>
      <c r="L349" s="27"/>
      <c r="M349" s="27"/>
      <c r="N349" s="27"/>
      <c r="O349" s="27"/>
      <c r="P349" s="27"/>
      <c r="Q349" s="27"/>
      <c r="R349" s="27"/>
      <c r="S349" s="27"/>
      <c r="T349" s="27"/>
      <c r="U349" s="27"/>
      <c r="V349" s="27"/>
      <c r="W349" s="27"/>
      <c r="X349" s="27"/>
      <c r="Y349" s="27"/>
      <c r="Z349" s="27"/>
      <c r="AA349" s="27"/>
      <c r="AB349" s="27"/>
      <c r="AC349" s="49" t="str">
        <f>IF(AC348=SUM(E348:AB348),"","ERROR")</f>
        <v/>
      </c>
      <c r="AD349" s="221"/>
      <c r="AE349" s="239"/>
    </row>
    <row r="350" spans="1:31" s="19" customFormat="1" x14ac:dyDescent="0.15">
      <c r="A350" s="97"/>
      <c r="C350" s="29"/>
      <c r="D350" s="45"/>
      <c r="E350" s="28">
        <f>E333-1</f>
        <v>2000</v>
      </c>
      <c r="F350" s="27"/>
      <c r="G350" s="27"/>
      <c r="H350" s="27"/>
      <c r="I350" s="27"/>
      <c r="J350" s="27"/>
      <c r="K350" s="27"/>
      <c r="L350" s="27"/>
      <c r="M350" s="27"/>
      <c r="N350" s="27"/>
      <c r="O350" s="27"/>
      <c r="P350" s="27"/>
      <c r="Q350" s="27"/>
      <c r="R350" s="27"/>
      <c r="S350" s="27"/>
      <c r="T350" s="27"/>
      <c r="U350" s="27"/>
      <c r="V350" s="27"/>
      <c r="W350" s="27"/>
      <c r="X350" s="27"/>
      <c r="Y350" s="27"/>
      <c r="Z350" s="27"/>
      <c r="AA350" s="27"/>
      <c r="AB350" s="27"/>
      <c r="AC350" s="50"/>
      <c r="AD350" s="221"/>
      <c r="AE350" s="239"/>
    </row>
    <row r="351" spans="1:31" s="19" customFormat="1" x14ac:dyDescent="0.15">
      <c r="A351" s="97"/>
      <c r="C351" s="29"/>
      <c r="D351" s="27"/>
      <c r="E351" s="27"/>
      <c r="F351" s="27"/>
      <c r="G351" s="27"/>
      <c r="H351" s="27"/>
      <c r="I351" s="27"/>
      <c r="J351" s="27"/>
      <c r="K351" s="27"/>
      <c r="L351" s="27"/>
      <c r="M351" s="27"/>
      <c r="N351" s="27"/>
      <c r="O351" s="27"/>
      <c r="P351" s="27"/>
      <c r="Q351" s="27"/>
      <c r="R351" s="27"/>
      <c r="S351" s="27"/>
      <c r="T351" s="27"/>
      <c r="U351" s="27"/>
      <c r="V351" s="27"/>
      <c r="W351" s="27"/>
      <c r="X351" s="27"/>
      <c r="Y351" s="27"/>
      <c r="Z351" s="27"/>
      <c r="AA351" s="27"/>
      <c r="AB351" s="27"/>
      <c r="AC351" s="50"/>
      <c r="AD351" s="221"/>
      <c r="AE351" s="239"/>
    </row>
    <row r="352" spans="1:31" s="19" customFormat="1" x14ac:dyDescent="0.15">
      <c r="A352" s="97"/>
      <c r="C352" s="29" t="s">
        <v>9</v>
      </c>
      <c r="D352" s="29"/>
      <c r="E352" s="89">
        <v>100</v>
      </c>
      <c r="F352" s="89">
        <v>200</v>
      </c>
      <c r="G352" s="89">
        <v>300</v>
      </c>
      <c r="H352" s="89">
        <v>400</v>
      </c>
      <c r="I352" s="89">
        <v>500</v>
      </c>
      <c r="J352" s="249">
        <v>600</v>
      </c>
      <c r="K352" s="249">
        <v>700</v>
      </c>
      <c r="L352" s="249">
        <v>800</v>
      </c>
      <c r="M352" s="249">
        <v>900</v>
      </c>
      <c r="N352" s="66">
        <v>1000</v>
      </c>
      <c r="O352" s="66">
        <v>1100</v>
      </c>
      <c r="P352" s="66">
        <v>1200</v>
      </c>
      <c r="Q352" s="66">
        <v>1300</v>
      </c>
      <c r="R352" s="66">
        <v>1400</v>
      </c>
      <c r="S352" s="66">
        <v>1500</v>
      </c>
      <c r="T352" s="66">
        <v>1600</v>
      </c>
      <c r="U352" s="66">
        <v>1700</v>
      </c>
      <c r="V352" s="66">
        <v>1800</v>
      </c>
      <c r="W352" s="66">
        <v>1900</v>
      </c>
      <c r="X352" s="90">
        <v>2000</v>
      </c>
      <c r="Y352" s="90">
        <v>2100</v>
      </c>
      <c r="Z352" s="90">
        <v>2200</v>
      </c>
      <c r="AA352" s="90">
        <v>2300</v>
      </c>
      <c r="AB352" s="90">
        <v>2400</v>
      </c>
      <c r="AC352" s="51" t="s">
        <v>79</v>
      </c>
      <c r="AD352" s="219" t="s">
        <v>162</v>
      </c>
      <c r="AE352" s="239"/>
    </row>
    <row r="353" spans="1:31" s="19" customFormat="1" x14ac:dyDescent="0.15">
      <c r="A353" s="97"/>
      <c r="C353" s="29" t="s">
        <v>80</v>
      </c>
      <c r="D353" s="239">
        <v>1</v>
      </c>
      <c r="E353" s="91"/>
      <c r="F353" s="91"/>
      <c r="G353" s="91"/>
      <c r="H353" s="91"/>
      <c r="I353" s="91"/>
      <c r="J353" s="67"/>
      <c r="K353" s="67"/>
      <c r="L353" s="67"/>
      <c r="M353" s="67"/>
      <c r="N353" s="67"/>
      <c r="O353" s="67"/>
      <c r="P353" s="67"/>
      <c r="Q353" s="67"/>
      <c r="R353" s="67"/>
      <c r="S353" s="67"/>
      <c r="T353" s="67"/>
      <c r="U353" s="67"/>
      <c r="V353" s="67"/>
      <c r="W353" s="67"/>
      <c r="X353" s="91"/>
      <c r="Y353" s="91"/>
      <c r="Z353" s="91"/>
      <c r="AA353" s="91"/>
      <c r="AB353" s="91"/>
      <c r="AC353" s="47">
        <f>SUM(E353:AB353)*AD353</f>
        <v>0</v>
      </c>
      <c r="AD353" s="220">
        <f>DAY(EOMONTH(AE353,0))</f>
        <v>31</v>
      </c>
      <c r="AE353" s="241">
        <f>DATE($E$350,D353,1)</f>
        <v>36526</v>
      </c>
    </row>
    <row r="354" spans="1:31" s="19" customFormat="1" x14ac:dyDescent="0.15">
      <c r="A354" s="97"/>
      <c r="C354" s="29" t="s">
        <v>81</v>
      </c>
      <c r="D354" s="239">
        <v>2</v>
      </c>
      <c r="E354" s="91"/>
      <c r="F354" s="91"/>
      <c r="G354" s="91"/>
      <c r="H354" s="91"/>
      <c r="I354" s="91"/>
      <c r="J354" s="67"/>
      <c r="K354" s="67"/>
      <c r="L354" s="67"/>
      <c r="M354" s="67"/>
      <c r="N354" s="67"/>
      <c r="O354" s="67"/>
      <c r="P354" s="67"/>
      <c r="Q354" s="67"/>
      <c r="R354" s="67"/>
      <c r="S354" s="67"/>
      <c r="T354" s="67"/>
      <c r="U354" s="67"/>
      <c r="V354" s="67"/>
      <c r="W354" s="67"/>
      <c r="X354" s="91"/>
      <c r="Y354" s="91"/>
      <c r="Z354" s="91"/>
      <c r="AA354" s="91"/>
      <c r="AB354" s="91"/>
      <c r="AC354" s="47">
        <f t="shared" ref="AC354:AC364" si="80">SUM(E354:AB354)*AD354</f>
        <v>0</v>
      </c>
      <c r="AD354" s="220">
        <f t="shared" ref="AD354:AD364" si="81">DAY(EOMONTH(AE354,0))</f>
        <v>29</v>
      </c>
      <c r="AE354" s="241">
        <f t="shared" ref="AE354:AE364" si="82">DATE($E$350,D354,1)</f>
        <v>36557</v>
      </c>
    </row>
    <row r="355" spans="1:31" s="19" customFormat="1" x14ac:dyDescent="0.15">
      <c r="A355" s="97"/>
      <c r="C355" s="29" t="s">
        <v>82</v>
      </c>
      <c r="D355" s="239">
        <v>3</v>
      </c>
      <c r="E355" s="91"/>
      <c r="F355" s="91"/>
      <c r="G355" s="91"/>
      <c r="H355" s="91"/>
      <c r="I355" s="91"/>
      <c r="J355" s="67"/>
      <c r="K355" s="67"/>
      <c r="L355" s="67"/>
      <c r="M355" s="67"/>
      <c r="N355" s="67"/>
      <c r="O355" s="67"/>
      <c r="P355" s="67"/>
      <c r="Q355" s="67"/>
      <c r="R355" s="67"/>
      <c r="S355" s="67"/>
      <c r="T355" s="67"/>
      <c r="U355" s="67"/>
      <c r="V355" s="67"/>
      <c r="W355" s="67"/>
      <c r="X355" s="91"/>
      <c r="Y355" s="91"/>
      <c r="Z355" s="91"/>
      <c r="AA355" s="91"/>
      <c r="AB355" s="91"/>
      <c r="AC355" s="47">
        <f t="shared" si="80"/>
        <v>0</v>
      </c>
      <c r="AD355" s="220">
        <f t="shared" si="81"/>
        <v>31</v>
      </c>
      <c r="AE355" s="241">
        <f t="shared" si="82"/>
        <v>36586</v>
      </c>
    </row>
    <row r="356" spans="1:31" s="19" customFormat="1" x14ac:dyDescent="0.15">
      <c r="A356" s="97"/>
      <c r="C356" s="29" t="s">
        <v>83</v>
      </c>
      <c r="D356" s="239">
        <v>4</v>
      </c>
      <c r="E356" s="91"/>
      <c r="F356" s="91"/>
      <c r="G356" s="91"/>
      <c r="H356" s="91"/>
      <c r="I356" s="91"/>
      <c r="J356" s="67"/>
      <c r="K356" s="67"/>
      <c r="L356" s="67"/>
      <c r="M356" s="67"/>
      <c r="N356" s="67"/>
      <c r="O356" s="67"/>
      <c r="P356" s="67"/>
      <c r="Q356" s="67"/>
      <c r="R356" s="67"/>
      <c r="S356" s="67"/>
      <c r="T356" s="67"/>
      <c r="U356" s="67"/>
      <c r="V356" s="67"/>
      <c r="W356" s="67"/>
      <c r="X356" s="91"/>
      <c r="Y356" s="91"/>
      <c r="Z356" s="91"/>
      <c r="AA356" s="91"/>
      <c r="AB356" s="91"/>
      <c r="AC356" s="47">
        <f t="shared" si="80"/>
        <v>0</v>
      </c>
      <c r="AD356" s="220">
        <f t="shared" si="81"/>
        <v>30</v>
      </c>
      <c r="AE356" s="241">
        <f t="shared" si="82"/>
        <v>36617</v>
      </c>
    </row>
    <row r="357" spans="1:31" s="19" customFormat="1" x14ac:dyDescent="0.15">
      <c r="A357" s="97"/>
      <c r="C357" s="29" t="s">
        <v>75</v>
      </c>
      <c r="D357" s="239">
        <v>5</v>
      </c>
      <c r="E357" s="91"/>
      <c r="F357" s="91"/>
      <c r="G357" s="91"/>
      <c r="H357" s="91"/>
      <c r="I357" s="91"/>
      <c r="J357" s="67"/>
      <c r="K357" s="67"/>
      <c r="L357" s="67"/>
      <c r="M357" s="67"/>
      <c r="N357" s="67"/>
      <c r="O357" s="67"/>
      <c r="P357" s="67"/>
      <c r="Q357" s="67"/>
      <c r="R357" s="67"/>
      <c r="S357" s="67"/>
      <c r="T357" s="67"/>
      <c r="U357" s="67"/>
      <c r="V357" s="67"/>
      <c r="W357" s="67"/>
      <c r="X357" s="91"/>
      <c r="Y357" s="91"/>
      <c r="Z357" s="91"/>
      <c r="AA357" s="91"/>
      <c r="AB357" s="91"/>
      <c r="AC357" s="47">
        <f t="shared" si="80"/>
        <v>0</v>
      </c>
      <c r="AD357" s="220">
        <f t="shared" si="81"/>
        <v>31</v>
      </c>
      <c r="AE357" s="241">
        <f t="shared" si="82"/>
        <v>36647</v>
      </c>
    </row>
    <row r="358" spans="1:31" s="19" customFormat="1" x14ac:dyDescent="0.15">
      <c r="A358" s="97"/>
      <c r="C358" s="29" t="s">
        <v>84</v>
      </c>
      <c r="D358" s="239">
        <v>6</v>
      </c>
      <c r="E358" s="91"/>
      <c r="F358" s="91"/>
      <c r="G358" s="91"/>
      <c r="H358" s="91"/>
      <c r="I358" s="91"/>
      <c r="J358" s="67"/>
      <c r="K358" s="67"/>
      <c r="L358" s="67"/>
      <c r="M358" s="67"/>
      <c r="N358" s="67"/>
      <c r="O358" s="67"/>
      <c r="P358" s="67"/>
      <c r="Q358" s="67"/>
      <c r="R358" s="67"/>
      <c r="S358" s="67"/>
      <c r="T358" s="67"/>
      <c r="U358" s="67"/>
      <c r="V358" s="67"/>
      <c r="W358" s="67"/>
      <c r="X358" s="91"/>
      <c r="Y358" s="91"/>
      <c r="Z358" s="91"/>
      <c r="AA358" s="91"/>
      <c r="AB358" s="91"/>
      <c r="AC358" s="47">
        <f t="shared" si="80"/>
        <v>0</v>
      </c>
      <c r="AD358" s="220">
        <f t="shared" si="81"/>
        <v>30</v>
      </c>
      <c r="AE358" s="241">
        <f t="shared" si="82"/>
        <v>36678</v>
      </c>
    </row>
    <row r="359" spans="1:31" s="19" customFormat="1" x14ac:dyDescent="0.15">
      <c r="A359" s="97"/>
      <c r="C359" s="29" t="s">
        <v>85</v>
      </c>
      <c r="D359" s="239">
        <v>7</v>
      </c>
      <c r="E359" s="91"/>
      <c r="F359" s="91"/>
      <c r="G359" s="91"/>
      <c r="H359" s="91"/>
      <c r="I359" s="91"/>
      <c r="J359" s="67"/>
      <c r="K359" s="67"/>
      <c r="L359" s="67"/>
      <c r="M359" s="67"/>
      <c r="N359" s="67"/>
      <c r="O359" s="67"/>
      <c r="P359" s="67"/>
      <c r="Q359" s="67"/>
      <c r="R359" s="67"/>
      <c r="S359" s="67"/>
      <c r="T359" s="67"/>
      <c r="U359" s="67"/>
      <c r="V359" s="67"/>
      <c r="W359" s="67"/>
      <c r="X359" s="91"/>
      <c r="Y359" s="91"/>
      <c r="Z359" s="91"/>
      <c r="AA359" s="91"/>
      <c r="AB359" s="91"/>
      <c r="AC359" s="47">
        <f t="shared" si="80"/>
        <v>0</v>
      </c>
      <c r="AD359" s="220">
        <f t="shared" si="81"/>
        <v>31</v>
      </c>
      <c r="AE359" s="241">
        <f t="shared" si="82"/>
        <v>36708</v>
      </c>
    </row>
    <row r="360" spans="1:31" s="19" customFormat="1" x14ac:dyDescent="0.15">
      <c r="A360" s="97"/>
      <c r="C360" s="29" t="s">
        <v>86</v>
      </c>
      <c r="D360" s="239">
        <v>8</v>
      </c>
      <c r="E360" s="91"/>
      <c r="F360" s="91"/>
      <c r="G360" s="91"/>
      <c r="H360" s="91"/>
      <c r="I360" s="91"/>
      <c r="J360" s="67"/>
      <c r="K360" s="67"/>
      <c r="L360" s="67"/>
      <c r="M360" s="67"/>
      <c r="N360" s="67"/>
      <c r="O360" s="67"/>
      <c r="P360" s="67"/>
      <c r="Q360" s="67"/>
      <c r="R360" s="67"/>
      <c r="S360" s="67"/>
      <c r="T360" s="67"/>
      <c r="U360" s="67"/>
      <c r="V360" s="67"/>
      <c r="W360" s="67"/>
      <c r="X360" s="91"/>
      <c r="Y360" s="91"/>
      <c r="Z360" s="91"/>
      <c r="AA360" s="91"/>
      <c r="AB360" s="91"/>
      <c r="AC360" s="47">
        <f t="shared" si="80"/>
        <v>0</v>
      </c>
      <c r="AD360" s="220">
        <f t="shared" si="81"/>
        <v>31</v>
      </c>
      <c r="AE360" s="241">
        <f t="shared" si="82"/>
        <v>36739</v>
      </c>
    </row>
    <row r="361" spans="1:31" s="19" customFormat="1" x14ac:dyDescent="0.15">
      <c r="A361" s="97"/>
      <c r="C361" s="29" t="s">
        <v>87</v>
      </c>
      <c r="D361" s="239">
        <v>9</v>
      </c>
      <c r="E361" s="91"/>
      <c r="F361" s="91"/>
      <c r="G361" s="91"/>
      <c r="H361" s="91"/>
      <c r="I361" s="91"/>
      <c r="J361" s="67"/>
      <c r="K361" s="67"/>
      <c r="L361" s="67"/>
      <c r="M361" s="67"/>
      <c r="N361" s="67"/>
      <c r="O361" s="67"/>
      <c r="P361" s="67"/>
      <c r="Q361" s="67"/>
      <c r="R361" s="67"/>
      <c r="S361" s="67"/>
      <c r="T361" s="67"/>
      <c r="U361" s="67"/>
      <c r="V361" s="67"/>
      <c r="W361" s="67"/>
      <c r="X361" s="91"/>
      <c r="Y361" s="91"/>
      <c r="Z361" s="91"/>
      <c r="AA361" s="91"/>
      <c r="AB361" s="91"/>
      <c r="AC361" s="47">
        <f t="shared" si="80"/>
        <v>0</v>
      </c>
      <c r="AD361" s="220">
        <f t="shared" si="81"/>
        <v>30</v>
      </c>
      <c r="AE361" s="241">
        <f t="shared" si="82"/>
        <v>36770</v>
      </c>
    </row>
    <row r="362" spans="1:31" s="19" customFormat="1" x14ac:dyDescent="0.15">
      <c r="A362" s="97"/>
      <c r="C362" s="29" t="s">
        <v>88</v>
      </c>
      <c r="D362" s="239">
        <v>10</v>
      </c>
      <c r="E362" s="91"/>
      <c r="F362" s="91"/>
      <c r="G362" s="91"/>
      <c r="H362" s="91"/>
      <c r="I362" s="91"/>
      <c r="J362" s="67"/>
      <c r="K362" s="67"/>
      <c r="L362" s="67"/>
      <c r="M362" s="67"/>
      <c r="N362" s="67"/>
      <c r="O362" s="67"/>
      <c r="P362" s="67"/>
      <c r="Q362" s="67"/>
      <c r="R362" s="67"/>
      <c r="S362" s="67"/>
      <c r="T362" s="67"/>
      <c r="U362" s="67"/>
      <c r="V362" s="67"/>
      <c r="W362" s="67"/>
      <c r="X362" s="91"/>
      <c r="Y362" s="91"/>
      <c r="Z362" s="91"/>
      <c r="AA362" s="91"/>
      <c r="AB362" s="91"/>
      <c r="AC362" s="47">
        <f t="shared" si="80"/>
        <v>0</v>
      </c>
      <c r="AD362" s="220">
        <f t="shared" si="81"/>
        <v>31</v>
      </c>
      <c r="AE362" s="241">
        <f t="shared" si="82"/>
        <v>36800</v>
      </c>
    </row>
    <row r="363" spans="1:31" s="19" customFormat="1" x14ac:dyDescent="0.15">
      <c r="A363" s="97"/>
      <c r="C363" s="29" t="s">
        <v>89</v>
      </c>
      <c r="D363" s="239">
        <v>11</v>
      </c>
      <c r="E363" s="91"/>
      <c r="F363" s="91"/>
      <c r="G363" s="91"/>
      <c r="H363" s="91"/>
      <c r="I363" s="91"/>
      <c r="J363" s="67"/>
      <c r="K363" s="67"/>
      <c r="L363" s="67"/>
      <c r="M363" s="67"/>
      <c r="N363" s="67"/>
      <c r="O363" s="67"/>
      <c r="P363" s="67"/>
      <c r="Q363" s="67"/>
      <c r="R363" s="67"/>
      <c r="S363" s="67"/>
      <c r="T363" s="67"/>
      <c r="U363" s="67"/>
      <c r="V363" s="67"/>
      <c r="W363" s="67"/>
      <c r="X363" s="91"/>
      <c r="Y363" s="91"/>
      <c r="Z363" s="91"/>
      <c r="AA363" s="91"/>
      <c r="AB363" s="91"/>
      <c r="AC363" s="47">
        <f t="shared" si="80"/>
        <v>0</v>
      </c>
      <c r="AD363" s="220">
        <f t="shared" si="81"/>
        <v>30</v>
      </c>
      <c r="AE363" s="241">
        <f t="shared" si="82"/>
        <v>36831</v>
      </c>
    </row>
    <row r="364" spans="1:31" s="19" customFormat="1" ht="14" thickBot="1" x14ac:dyDescent="0.2">
      <c r="A364" s="97"/>
      <c r="C364" s="29" t="s">
        <v>90</v>
      </c>
      <c r="D364" s="239">
        <v>12</v>
      </c>
      <c r="E364" s="91"/>
      <c r="F364" s="91"/>
      <c r="G364" s="91"/>
      <c r="H364" s="91"/>
      <c r="I364" s="91"/>
      <c r="J364" s="67"/>
      <c r="K364" s="67"/>
      <c r="L364" s="67"/>
      <c r="M364" s="67"/>
      <c r="N364" s="67"/>
      <c r="O364" s="67"/>
      <c r="P364" s="67"/>
      <c r="Q364" s="67"/>
      <c r="R364" s="67"/>
      <c r="S364" s="67"/>
      <c r="T364" s="67"/>
      <c r="U364" s="67"/>
      <c r="V364" s="67"/>
      <c r="W364" s="67"/>
      <c r="X364" s="91"/>
      <c r="Y364" s="91"/>
      <c r="Z364" s="91"/>
      <c r="AA364" s="91"/>
      <c r="AB364" s="91"/>
      <c r="AC364" s="47">
        <f t="shared" si="80"/>
        <v>0</v>
      </c>
      <c r="AD364" s="220">
        <f t="shared" si="81"/>
        <v>31</v>
      </c>
      <c r="AE364" s="241">
        <f t="shared" si="82"/>
        <v>36861</v>
      </c>
    </row>
    <row r="365" spans="1:31" s="19" customFormat="1" ht="14" thickBot="1" x14ac:dyDescent="0.2">
      <c r="A365" s="97"/>
      <c r="C365" s="37" t="s">
        <v>91</v>
      </c>
      <c r="D365" s="27"/>
      <c r="E365" s="26">
        <f t="shared" ref="E365:AB365" si="83">SUMPRODUCT(E353:E364,$AD353:$AD364)</f>
        <v>0</v>
      </c>
      <c r="F365" s="26">
        <f t="shared" si="83"/>
        <v>0</v>
      </c>
      <c r="G365" s="26">
        <f t="shared" si="83"/>
        <v>0</v>
      </c>
      <c r="H365" s="26">
        <f t="shared" si="83"/>
        <v>0</v>
      </c>
      <c r="I365" s="26">
        <f t="shared" si="83"/>
        <v>0</v>
      </c>
      <c r="J365" s="26">
        <f t="shared" si="83"/>
        <v>0</v>
      </c>
      <c r="K365" s="26">
        <f t="shared" si="83"/>
        <v>0</v>
      </c>
      <c r="L365" s="26">
        <f t="shared" si="83"/>
        <v>0</v>
      </c>
      <c r="M365" s="26">
        <f t="shared" si="83"/>
        <v>0</v>
      </c>
      <c r="N365" s="26">
        <f t="shared" si="83"/>
        <v>0</v>
      </c>
      <c r="O365" s="26">
        <f t="shared" si="83"/>
        <v>0</v>
      </c>
      <c r="P365" s="26">
        <f t="shared" si="83"/>
        <v>0</v>
      </c>
      <c r="Q365" s="26">
        <f t="shared" si="83"/>
        <v>0</v>
      </c>
      <c r="R365" s="26">
        <f t="shared" si="83"/>
        <v>0</v>
      </c>
      <c r="S365" s="26">
        <f t="shared" si="83"/>
        <v>0</v>
      </c>
      <c r="T365" s="26">
        <f t="shared" si="83"/>
        <v>0</v>
      </c>
      <c r="U365" s="26">
        <f t="shared" si="83"/>
        <v>0</v>
      </c>
      <c r="V365" s="26">
        <f t="shared" si="83"/>
        <v>0</v>
      </c>
      <c r="W365" s="26">
        <f t="shared" si="83"/>
        <v>0</v>
      </c>
      <c r="X365" s="26">
        <f t="shared" si="83"/>
        <v>0</v>
      </c>
      <c r="Y365" s="26">
        <f t="shared" si="83"/>
        <v>0</v>
      </c>
      <c r="Z365" s="26">
        <f t="shared" si="83"/>
        <v>0</v>
      </c>
      <c r="AA365" s="26">
        <f t="shared" si="83"/>
        <v>0</v>
      </c>
      <c r="AB365" s="26">
        <f t="shared" si="83"/>
        <v>0</v>
      </c>
      <c r="AC365" s="48">
        <f>SUM(AC353:AC364)</f>
        <v>0</v>
      </c>
      <c r="AD365" s="222"/>
      <c r="AE365" s="239"/>
    </row>
    <row r="366" spans="1:31" s="19" customFormat="1" ht="14" thickBot="1" x14ac:dyDescent="0.2">
      <c r="A366" s="97"/>
      <c r="C366" s="29"/>
      <c r="D366" s="27"/>
      <c r="E366" s="27"/>
      <c r="F366" s="27"/>
      <c r="G366" s="27"/>
      <c r="H366" s="27"/>
      <c r="I366" s="27"/>
      <c r="J366" s="27"/>
      <c r="K366" s="27"/>
      <c r="L366" s="27"/>
      <c r="M366" s="27"/>
      <c r="N366" s="27"/>
      <c r="O366" s="27"/>
      <c r="P366" s="27"/>
      <c r="Q366" s="27"/>
      <c r="R366" s="27"/>
      <c r="S366" s="27"/>
      <c r="T366" s="27"/>
      <c r="U366" s="27"/>
      <c r="V366" s="27"/>
      <c r="W366" s="27"/>
      <c r="X366" s="27"/>
      <c r="Y366" s="27"/>
      <c r="Z366" s="27"/>
      <c r="AA366" s="27"/>
      <c r="AB366" s="27"/>
      <c r="AC366" s="49" t="str">
        <f>IF(AC365=SUM(E365:AB365),"","ERROR")</f>
        <v/>
      </c>
      <c r="AD366" s="222"/>
      <c r="AE366" s="239"/>
    </row>
  </sheetData>
  <mergeCells count="10">
    <mergeCell ref="B7:V8"/>
    <mergeCell ref="AC5:AD5"/>
    <mergeCell ref="F3:AD3"/>
    <mergeCell ref="Z4:AA4"/>
    <mergeCell ref="AB4:AC4"/>
    <mergeCell ref="F5:I5"/>
    <mergeCell ref="J5:O5"/>
    <mergeCell ref="P5:R5"/>
    <mergeCell ref="S5:W5"/>
    <mergeCell ref="X5:AB5"/>
  </mergeCells>
  <phoneticPr fontId="10" type="noConversion"/>
  <conditionalFormatting sqref="J5:O5 S5:W5 AC5:AD5">
    <cfRule type="cellIs" dxfId="0" priority="2" stopIfTrue="1" operator="equal">
      <formula>0</formula>
    </cfRule>
  </conditionalFormatting>
  <pageMargins left="0.25" right="0.25" top="0.75" bottom="0.75" header="0.3" footer="0.3"/>
  <pageSetup scale="45" orientation="landscape" r:id="rId1"/>
  <headerFooter alignWithMargins="0">
    <oddFooter>&amp;L&amp;A&amp;C&amp;F&amp;R&amp;D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sheetPr>
  <dimension ref="B2"/>
  <sheetViews>
    <sheetView showGridLines="0" workbookViewId="0">
      <selection activeCell="H10" sqref="H10"/>
    </sheetView>
  </sheetViews>
  <sheetFormatPr baseColWidth="10" defaultColWidth="8.83203125" defaultRowHeight="13" x14ac:dyDescent="0.15"/>
  <cols>
    <col min="1" max="1" width="2.5" customWidth="1"/>
  </cols>
  <sheetData>
    <row r="2" spans="2:2" x14ac:dyDescent="0.15">
      <c r="B2" s="115"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3556A7D919E5340A667EEC4E9B7AAB0" ma:contentTypeVersion="10" ma:contentTypeDescription="Create a new document." ma:contentTypeScope="" ma:versionID="8c0f308073a118f887bde5f82ccdb252">
  <xsd:schema xmlns:xsd="http://www.w3.org/2001/XMLSchema" xmlns:xs="http://www.w3.org/2001/XMLSchema" xmlns:p="http://schemas.microsoft.com/office/2006/metadata/properties" xmlns:ns3="7f805680-e60e-4ded-ac02-95b82b287217" xmlns:ns4="094776f8-8921-4f02-9217-3b76f4d0e0d6" targetNamespace="http://schemas.microsoft.com/office/2006/metadata/properties" ma:root="true" ma:fieldsID="abcd3cbe339790aec4df87656bce201b" ns3:_="" ns4:_="">
    <xsd:import namespace="7f805680-e60e-4ded-ac02-95b82b287217"/>
    <xsd:import namespace="094776f8-8921-4f02-9217-3b76f4d0e0d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805680-e60e-4ded-ac02-95b82b2872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94776f8-8921-4f02-9217-3b76f4d0e0d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0015D1-828D-49F1-8818-2CC7A586968E}">
  <ds:schemaRefs>
    <ds:schemaRef ds:uri="http://www.w3.org/XML/1998/namespace"/>
    <ds:schemaRef ds:uri="7f805680-e60e-4ded-ac02-95b82b287217"/>
    <ds:schemaRef ds:uri="http://schemas.microsoft.com/office/2006/documentManagement/types"/>
    <ds:schemaRef ds:uri="http://purl.org/dc/terms/"/>
    <ds:schemaRef ds:uri="http://purl.org/dc/elements/1.1/"/>
    <ds:schemaRef ds:uri="http://purl.org/dc/dcmitype/"/>
    <ds:schemaRef ds:uri="094776f8-8921-4f02-9217-3b76f4d0e0d6"/>
    <ds:schemaRef ds:uri="http://schemas.microsoft.com/office/2006/metadata/properties"/>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99FAB41B-E701-4115-A3FF-1E13A4EA82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805680-e60e-4ded-ac02-95b82b287217"/>
    <ds:schemaRef ds:uri="094776f8-8921-4f02-9217-3b76f4d0e0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ED40BA-7607-4BCF-B844-E56AFAE596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19</vt:i4>
      </vt:variant>
    </vt:vector>
  </HeadingPairs>
  <TitlesOfParts>
    <vt:vector size="28" baseType="lpstr">
      <vt:lpstr>index</vt:lpstr>
      <vt:lpstr>Instructions</vt:lpstr>
      <vt:lpstr>1.Participant Information</vt:lpstr>
      <vt:lpstr>2.Facility Information</vt:lpstr>
      <vt:lpstr>3a.Offer Terms - Pnode</vt:lpstr>
      <vt:lpstr>3b.Offer Terms - CAISO Hub</vt:lpstr>
      <vt:lpstr>4.Estimated Future Generation</vt:lpstr>
      <vt:lpstr>5.Historical Generation</vt:lpstr>
      <vt:lpstr>Notes</vt:lpstr>
      <vt:lpstr>errlist</vt:lpstr>
      <vt:lpstr>ERRlistyear</vt:lpstr>
      <vt:lpstr>fac_statuslist</vt:lpstr>
      <vt:lpstr>genfacilitydeliverability</vt:lpstr>
      <vt:lpstr>interconnectstatus</vt:lpstr>
      <vt:lpstr>'1.Participant Information'!Print_Area</vt:lpstr>
      <vt:lpstr>'2.Facility Information'!Print_Area</vt:lpstr>
      <vt:lpstr>'3a.Offer Terms - Pnode'!Print_Area</vt:lpstr>
      <vt:lpstr>'3b.Offer Terms - CAISO Hub'!Print_Area</vt:lpstr>
      <vt:lpstr>'5.Historical Generation'!Print_Area</vt:lpstr>
      <vt:lpstr>Instructions!Print_Area</vt:lpstr>
      <vt:lpstr>Reglist</vt:lpstr>
      <vt:lpstr>securitylist</vt:lpstr>
      <vt:lpstr>sitecontrol</vt:lpstr>
      <vt:lpstr>'3a.Offer Terms - Pnode'!startdate</vt:lpstr>
      <vt:lpstr>'3b.Offer Terms - CAISO Hub'!startdate</vt:lpstr>
      <vt:lpstr>statelist</vt:lpstr>
      <vt:lpstr>Storcouple</vt:lpstr>
      <vt:lpstr>YN</vt:lpstr>
    </vt:vector>
  </TitlesOfParts>
  <Company>Pacific Gas and Electric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act6</dc:creator>
  <cp:lastModifiedBy>Microsoft Office User</cp:lastModifiedBy>
  <cp:lastPrinted>2019-01-25T02:53:47Z</cp:lastPrinted>
  <dcterms:created xsi:type="dcterms:W3CDTF">2007-02-14T02:05:49Z</dcterms:created>
  <dcterms:modified xsi:type="dcterms:W3CDTF">2020-05-29T16:39:03Z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0x010100C3556A7D919E5340A667EEC4E9B7AAB0</vt:lpwstr>
  </property>
</Properties>
</file>